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https://hyogoms-my.sharepoint.com/personal/kazuma_maruyama_p_hyogo-c_ed_jp/Documents/@@＠全国カヌー選抜関連/選抜の要項/R7_第２回選抜 第８回大会（久美浜2026年開催）/R7_第２回_要項・エントリー（完成）/（連盟へ）第２回全国選抜大会/"/>
    </mc:Choice>
  </mc:AlternateContent>
  <xr:revisionPtr revIDLastSave="1820" documentId="11_411DC7A694BBB62075E39F1ED2900D70748557D9" xr6:coauthVersionLast="47" xr6:coauthVersionMax="47" xr10:uidLastSave="{DEF68C55-DC48-44C8-ADC2-A92E57669306}"/>
  <bookViews>
    <workbookView xWindow="-110" yWindow="-110" windowWidth="19420" windowHeight="11500" activeTab="1" xr2:uid="{00000000-000D-0000-FFFF-FFFF00000000}"/>
  </bookViews>
  <sheets>
    <sheet name="注意事項" sheetId="6" r:id="rId1"/>
    <sheet name="１．申込用紙" sheetId="1" r:id="rId2"/>
    <sheet name="２．参加料一覧表（参加校用）" sheetId="5" r:id="rId3"/>
    <sheet name="集計" sheetId="2" state="hidden" r:id="rId4"/>
  </sheets>
  <definedNames>
    <definedName name="_xlnm.Print_Area" localSheetId="1">'１．申込用紙'!$B$1:$U$55</definedName>
    <definedName name="_xlnm.Print_Area" localSheetId="2">'２．参加料一覧表（参加校用）'!$A$1:$Y$110</definedName>
    <definedName name="_xlnm.Print_Area" localSheetId="0">注意事項!$A$1:$T$42</definedName>
    <definedName name="学年">'１．申込用紙'!$AG$2:$AG$4</definedName>
    <definedName name="監督引率">'１．申込用紙'!$AD$2:$AD$7</definedName>
    <definedName name="種目">'１．申込用紙'!$AC$2:$AC$7</definedName>
    <definedName name="女">'１．申込用紙'!$AK$2:$AK$5</definedName>
    <definedName name="審判免許">'１．申込用紙'!$AE$2:$AE$5</definedName>
    <definedName name="性別">'１．申込用紙'!$AH$2:$AH$4</definedName>
    <definedName name="船舶免許">'１．申込用紙'!$AF$2:$AF$4</definedName>
    <definedName name="男">'１．申込用紙'!$AJ$2:$AJ$5</definedName>
    <definedName name="都道府県">'１．申込用紙'!$AI$2:$AI$6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2" l="1"/>
  <c r="AF2" i="2"/>
  <c r="N47" i="5"/>
  <c r="AI2" i="2" s="1"/>
  <c r="N46" i="5"/>
  <c r="AG2" i="2" s="1"/>
  <c r="W25" i="1"/>
  <c r="X2" i="2"/>
  <c r="Z2" i="2"/>
  <c r="V2" i="2"/>
  <c r="N12" i="5"/>
  <c r="N13" i="5"/>
  <c r="N14" i="5"/>
  <c r="N11" i="5"/>
  <c r="E8" i="2"/>
  <c r="E9" i="2"/>
  <c r="E7" i="2"/>
  <c r="D51" i="1"/>
  <c r="I51" i="1"/>
  <c r="D18" i="2"/>
  <c r="D19" i="2"/>
  <c r="D20" i="2"/>
  <c r="D21" i="2"/>
  <c r="D22" i="2"/>
  <c r="U2" i="2"/>
  <c r="B15" i="2"/>
  <c r="C15" i="2"/>
  <c r="D15" i="2"/>
  <c r="E15" i="2"/>
  <c r="F15" i="2"/>
  <c r="G15" i="2"/>
  <c r="H15" i="2"/>
  <c r="I15" i="2"/>
  <c r="J15" i="2"/>
  <c r="B16" i="2"/>
  <c r="C16" i="2"/>
  <c r="D16" i="2"/>
  <c r="E16" i="2"/>
  <c r="F16" i="2"/>
  <c r="G16" i="2"/>
  <c r="H16" i="2"/>
  <c r="I16" i="2"/>
  <c r="J16" i="2"/>
  <c r="B17" i="2"/>
  <c r="C17" i="2"/>
  <c r="D17" i="2"/>
  <c r="E17" i="2"/>
  <c r="F17" i="2"/>
  <c r="G17" i="2"/>
  <c r="H17" i="2"/>
  <c r="I17" i="2"/>
  <c r="J17" i="2"/>
  <c r="B18" i="2"/>
  <c r="C18" i="2"/>
  <c r="E18" i="2"/>
  <c r="F18" i="2"/>
  <c r="G18" i="2"/>
  <c r="H18" i="2"/>
  <c r="I18" i="2"/>
  <c r="J18" i="2"/>
  <c r="B19" i="2"/>
  <c r="C19" i="2"/>
  <c r="E19" i="2"/>
  <c r="F19" i="2"/>
  <c r="G19" i="2"/>
  <c r="H19" i="2"/>
  <c r="I19" i="2"/>
  <c r="J19" i="2"/>
  <c r="B20" i="2"/>
  <c r="C20" i="2"/>
  <c r="E20" i="2"/>
  <c r="F20" i="2"/>
  <c r="G20" i="2"/>
  <c r="H20" i="2"/>
  <c r="I20" i="2"/>
  <c r="J20" i="2"/>
  <c r="B21" i="2"/>
  <c r="C21" i="2"/>
  <c r="E21" i="2"/>
  <c r="F21" i="2"/>
  <c r="G21" i="2"/>
  <c r="H21" i="2"/>
  <c r="I21" i="2"/>
  <c r="J21" i="2"/>
  <c r="B22" i="2"/>
  <c r="C22" i="2"/>
  <c r="E22" i="2"/>
  <c r="F22" i="2"/>
  <c r="G22" i="2"/>
  <c r="H22" i="2"/>
  <c r="I22" i="2"/>
  <c r="J22" i="2"/>
  <c r="Q46" i="5" l="1"/>
  <c r="AJ2" i="2" s="1"/>
  <c r="N17" i="5"/>
  <c r="N15" i="5"/>
  <c r="N16" i="5" s="1"/>
  <c r="O12" i="5"/>
  <c r="O13" i="5"/>
  <c r="O14" i="5"/>
  <c r="O11" i="5"/>
  <c r="O15" i="5" l="1"/>
  <c r="Q25" i="5" s="1"/>
  <c r="Y2" i="2" l="1"/>
  <c r="R2" i="2"/>
  <c r="Y5" i="1"/>
  <c r="B3" i="2" s="1"/>
  <c r="K8" i="2"/>
  <c r="K9" i="2"/>
  <c r="K7" i="2"/>
  <c r="J14" i="2"/>
  <c r="J13" i="2"/>
  <c r="G14" i="2" l="1"/>
  <c r="G13" i="2"/>
  <c r="F14" i="2"/>
  <c r="F13" i="2"/>
  <c r="F9" i="2"/>
  <c r="F7" i="2"/>
  <c r="F8" i="2"/>
  <c r="W29" i="1"/>
  <c r="W30" i="1"/>
  <c r="B14" i="2"/>
  <c r="C14" i="2"/>
  <c r="D14" i="2"/>
  <c r="E14" i="2"/>
  <c r="H14" i="2"/>
  <c r="I14" i="2"/>
  <c r="I13" i="2"/>
  <c r="H13" i="2"/>
  <c r="E13" i="2"/>
  <c r="D13" i="2"/>
  <c r="D8" i="2"/>
  <c r="G8" i="2"/>
  <c r="H8" i="2"/>
  <c r="I8" i="2"/>
  <c r="J8" i="2"/>
  <c r="D9" i="2"/>
  <c r="G9" i="2"/>
  <c r="H9" i="2"/>
  <c r="I9" i="2"/>
  <c r="J9" i="2"/>
  <c r="C13" i="2"/>
  <c r="B13" i="2"/>
  <c r="J7" i="2"/>
  <c r="I7" i="2"/>
  <c r="H7" i="2"/>
  <c r="G7" i="2"/>
  <c r="D7" i="2"/>
  <c r="C8" i="2"/>
  <c r="C9" i="2"/>
  <c r="C7" i="2"/>
  <c r="B8" i="2"/>
  <c r="B9" i="2"/>
  <c r="B7" i="2"/>
  <c r="W18" i="1" l="1"/>
  <c r="AB2" i="2" s="1"/>
  <c r="W19" i="1"/>
  <c r="AC2" i="2" s="1"/>
  <c r="W9" i="1"/>
  <c r="AD2" i="2" s="1"/>
  <c r="O2" i="2" l="1"/>
  <c r="N2" i="2"/>
  <c r="M2" i="2"/>
  <c r="L2" i="2"/>
  <c r="K2" i="2"/>
  <c r="J2" i="2"/>
  <c r="I2" i="2"/>
  <c r="H2" i="2"/>
  <c r="F2" i="2"/>
  <c r="E2" i="2"/>
  <c r="C2" i="2"/>
  <c r="B2" i="2"/>
  <c r="K19" i="2" l="1"/>
  <c r="K16" i="2"/>
  <c r="K18" i="2"/>
  <c r="K15" i="2"/>
  <c r="K20" i="2"/>
  <c r="K17" i="2"/>
  <c r="K22" i="2"/>
  <c r="K21" i="2"/>
  <c r="H3" i="2"/>
  <c r="K14" i="2"/>
  <c r="L9" i="2"/>
  <c r="K13" i="2"/>
  <c r="L8" i="2"/>
  <c r="L7" i="2"/>
  <c r="W6" i="1"/>
  <c r="AA6" i="1" l="1"/>
  <c r="D2" i="2"/>
  <c r="L13" i="2" s="1"/>
  <c r="Q2" i="2"/>
  <c r="P2" i="2" l="1"/>
  <c r="G2" i="2" l="1"/>
  <c r="O17" i="5"/>
  <c r="S2" i="2" l="1"/>
  <c r="Q26" i="5"/>
  <c r="AA2" i="2" s="1"/>
  <c r="O19" i="5"/>
  <c r="Q24" i="5" s="1"/>
  <c r="W2" i="2" l="1"/>
  <c r="T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丸山　一馬</author>
  </authors>
  <commentList>
    <comment ref="B11" authorId="0" shapeId="0" xr:uid="{00000000-0006-0000-0000-000001000000}">
      <text>
        <r>
          <rPr>
            <b/>
            <sz val="9"/>
            <color indexed="81"/>
            <rFont val="ＭＳ Ｐゴシック"/>
            <family val="3"/>
            <charset val="128"/>
          </rPr>
          <t>丸山　一馬:</t>
        </r>
        <r>
          <rPr>
            <sz val="9"/>
            <color indexed="81"/>
            <rFont val="ＭＳ Ｐゴシック"/>
            <family val="3"/>
            <charset val="128"/>
          </rPr>
          <t xml:space="preserve">
お弁当申込（別紙）は、このセルからコピーして、ご利用いただけます。</t>
        </r>
      </text>
    </comment>
    <comment ref="D51" authorId="0" shapeId="0" xr:uid="{00000000-0006-0000-0000-000002000000}">
      <text>
        <r>
          <rPr>
            <b/>
            <sz val="9"/>
            <color indexed="81"/>
            <rFont val="ＭＳ Ｐゴシック"/>
            <family val="3"/>
            <charset val="128"/>
          </rPr>
          <t>数式あります。</t>
        </r>
      </text>
    </comment>
    <comment ref="I51" authorId="0" shapeId="0" xr:uid="{00000000-0006-0000-0000-000003000000}">
      <text>
        <r>
          <rPr>
            <b/>
            <sz val="9"/>
            <color indexed="81"/>
            <rFont val="ＭＳ Ｐゴシック"/>
            <family val="3"/>
            <charset val="128"/>
          </rPr>
          <t>数式あります。</t>
        </r>
      </text>
    </comment>
  </commentList>
</comments>
</file>

<file path=xl/sharedStrings.xml><?xml version="1.0" encoding="utf-8"?>
<sst xmlns="http://schemas.openxmlformats.org/spreadsheetml/2006/main" count="378" uniqueCount="299">
  <si>
    <t>Ｎｏ</t>
    <phoneticPr fontId="1"/>
  </si>
  <si>
    <t>性別</t>
    <rPh sb="0" eb="2">
      <t>セイベツ</t>
    </rPh>
    <phoneticPr fontId="1"/>
  </si>
  <si>
    <t>学年</t>
    <rPh sb="0" eb="2">
      <t>ガクネン</t>
    </rPh>
    <phoneticPr fontId="1"/>
  </si>
  <si>
    <t>学校長名</t>
    <rPh sb="0" eb="3">
      <t>ガッコウチョウ</t>
    </rPh>
    <rPh sb="3" eb="4">
      <t>メイ</t>
    </rPh>
    <phoneticPr fontId="1"/>
  </si>
  <si>
    <t>所在地</t>
    <rPh sb="0" eb="3">
      <t>ショザイチ</t>
    </rPh>
    <phoneticPr fontId="1"/>
  </si>
  <si>
    <t>ＴＥＬ</t>
    <phoneticPr fontId="1"/>
  </si>
  <si>
    <t>名</t>
    <rPh sb="0" eb="1">
      <t>メイ</t>
    </rPh>
    <phoneticPr fontId="1"/>
  </si>
  <si>
    <t>生年月日(西暦）</t>
    <rPh sb="0" eb="2">
      <t>セイネン</t>
    </rPh>
    <rPh sb="2" eb="4">
      <t>ガッピ</t>
    </rPh>
    <rPh sb="5" eb="7">
      <t>セイレキ</t>
    </rPh>
    <phoneticPr fontId="1"/>
  </si>
  <si>
    <t>〒</t>
    <phoneticPr fontId="1"/>
  </si>
  <si>
    <t>選手　合計</t>
    <rPh sb="0" eb="2">
      <t>センシュ</t>
    </rPh>
    <rPh sb="3" eb="5">
      <t>ゴウケイ</t>
    </rPh>
    <phoneticPr fontId="1"/>
  </si>
  <si>
    <t>マネージャー　合計</t>
    <rPh sb="7" eb="9">
      <t>ゴウケイ</t>
    </rPh>
    <phoneticPr fontId="1"/>
  </si>
  <si>
    <t>JCF登録番号</t>
    <rPh sb="3" eb="5">
      <t>トウロク</t>
    </rPh>
    <rPh sb="5" eb="7">
      <t>バンゴウ</t>
    </rPh>
    <phoneticPr fontId="1"/>
  </si>
  <si>
    <t>都・道
府・県</t>
    <rPh sb="0" eb="1">
      <t>ト</t>
    </rPh>
    <rPh sb="2" eb="3">
      <t>ドウ</t>
    </rPh>
    <rPh sb="4" eb="5">
      <t>フ</t>
    </rPh>
    <rPh sb="6" eb="7">
      <t>ケン</t>
    </rPh>
    <phoneticPr fontId="1"/>
  </si>
  <si>
    <t>監督名</t>
    <rPh sb="0" eb="2">
      <t>カントク</t>
    </rPh>
    <rPh sb="2" eb="3">
      <t>メイ</t>
    </rPh>
    <phoneticPr fontId="1"/>
  </si>
  <si>
    <t>学校
ＴＥＬ</t>
    <rPh sb="0" eb="2">
      <t>ガッコウ</t>
    </rPh>
    <phoneticPr fontId="1"/>
  </si>
  <si>
    <t>学校
ＦＡＸ</t>
    <rPh sb="0" eb="2">
      <t>ガッコウ</t>
    </rPh>
    <phoneticPr fontId="1"/>
  </si>
  <si>
    <t>ふりがな</t>
    <phoneticPr fontId="1"/>
  </si>
  <si>
    <t>ＪＣＦ登録番号</t>
    <rPh sb="3" eb="5">
      <t>トウロク</t>
    </rPh>
    <rPh sb="5" eb="7">
      <t>バンゴウ</t>
    </rPh>
    <phoneticPr fontId="1"/>
  </si>
  <si>
    <t>申込責任者名</t>
    <rPh sb="0" eb="2">
      <t>モウシコミ</t>
    </rPh>
    <rPh sb="2" eb="5">
      <t>セキニンシャ</t>
    </rPh>
    <rPh sb="5" eb="6">
      <t>メイ</t>
    </rPh>
    <phoneticPr fontId="1"/>
  </si>
  <si>
    <t>引率者名</t>
    <rPh sb="0" eb="3">
      <t>インソツシャ</t>
    </rPh>
    <rPh sb="3" eb="4">
      <t>メイ</t>
    </rPh>
    <phoneticPr fontId="1"/>
  </si>
  <si>
    <t>申込責任者
連絡先（メール）</t>
    <rPh sb="0" eb="2">
      <t>モウシコミ</t>
    </rPh>
    <rPh sb="2" eb="5">
      <t>セキニンシャ</t>
    </rPh>
    <rPh sb="6" eb="9">
      <t>レンラクサキ</t>
    </rPh>
    <phoneticPr fontId="1"/>
  </si>
  <si>
    <t>＠</t>
    <phoneticPr fontId="1"/>
  </si>
  <si>
    <t>※これより上記は、所属選手の学校の職員が申込責任者となり、記入・押印してください。</t>
    <rPh sb="5" eb="7">
      <t>ジョウキ</t>
    </rPh>
    <rPh sb="20" eb="22">
      <t>モウシコミ</t>
    </rPh>
    <rPh sb="22" eb="25">
      <t>セキニンシャ</t>
    </rPh>
    <rPh sb="29" eb="31">
      <t>キニュウ</t>
    </rPh>
    <rPh sb="32" eb="34">
      <t>オウイン</t>
    </rPh>
    <phoneticPr fontId="1"/>
  </si>
  <si>
    <t>監督連絡先
（携帯等）</t>
    <rPh sb="0" eb="2">
      <t>カントク</t>
    </rPh>
    <rPh sb="2" eb="5">
      <t>レンラクサキ</t>
    </rPh>
    <rPh sb="7" eb="9">
      <t>ケイタイ</t>
    </rPh>
    <rPh sb="9" eb="10">
      <t>トウ</t>
    </rPh>
    <phoneticPr fontId="1"/>
  </si>
  <si>
    <t>引率者連絡先
（携帯等）</t>
    <rPh sb="0" eb="3">
      <t>インソツシャ</t>
    </rPh>
    <rPh sb="3" eb="6">
      <t>レンラクサキ</t>
    </rPh>
    <rPh sb="8" eb="10">
      <t>ケイタイ</t>
    </rPh>
    <rPh sb="10" eb="11">
      <t>トウ</t>
    </rPh>
    <phoneticPr fontId="1"/>
  </si>
  <si>
    <t>監督連絡先
（メール）</t>
    <rPh sb="0" eb="2">
      <t>カントク</t>
    </rPh>
    <rPh sb="2" eb="5">
      <t>レンラクサキ</t>
    </rPh>
    <phoneticPr fontId="1"/>
  </si>
  <si>
    <t>引率者連絡先
（メール）</t>
    <rPh sb="0" eb="3">
      <t>インソツシャ</t>
    </rPh>
    <rPh sb="3" eb="6">
      <t>レンラクサキ</t>
    </rPh>
    <phoneticPr fontId="1"/>
  </si>
  <si>
    <t>ＦＡＸ</t>
    <phoneticPr fontId="1"/>
  </si>
  <si>
    <t>監督の兼任校</t>
    <rPh sb="0" eb="2">
      <t>カントク</t>
    </rPh>
    <rPh sb="3" eb="5">
      <t>ケンニン</t>
    </rPh>
    <rPh sb="5" eb="6">
      <t>コウ</t>
    </rPh>
    <phoneticPr fontId="1"/>
  </si>
  <si>
    <t>【監督・引率者名簿】</t>
    <rPh sb="1" eb="3">
      <t>カントク</t>
    </rPh>
    <rPh sb="4" eb="6">
      <t>インソツ</t>
    </rPh>
    <rPh sb="6" eb="7">
      <t>シャ</t>
    </rPh>
    <rPh sb="7" eb="9">
      <t>メイボ</t>
    </rPh>
    <phoneticPr fontId="1"/>
  </si>
  <si>
    <t>審判免許
有無</t>
    <rPh sb="0" eb="2">
      <t>シンパン</t>
    </rPh>
    <rPh sb="2" eb="4">
      <t>メンキョ</t>
    </rPh>
    <rPh sb="5" eb="7">
      <t>ウム</t>
    </rPh>
    <phoneticPr fontId="1"/>
  </si>
  <si>
    <t>船舶免許
有無</t>
    <rPh sb="0" eb="2">
      <t>センパク</t>
    </rPh>
    <rPh sb="2" eb="4">
      <t>メンキョ</t>
    </rPh>
    <rPh sb="5" eb="7">
      <t>ウム</t>
    </rPh>
    <phoneticPr fontId="1"/>
  </si>
  <si>
    <t>種目</t>
    <rPh sb="0" eb="2">
      <t>シュモク</t>
    </rPh>
    <phoneticPr fontId="1"/>
  </si>
  <si>
    <t>審判免許</t>
    <rPh sb="0" eb="2">
      <t>シンパン</t>
    </rPh>
    <rPh sb="2" eb="4">
      <t>メンキョ</t>
    </rPh>
    <phoneticPr fontId="1"/>
  </si>
  <si>
    <t>船舶免許</t>
    <rPh sb="0" eb="2">
      <t>センパク</t>
    </rPh>
    <rPh sb="2" eb="4">
      <t>メンキョ</t>
    </rPh>
    <phoneticPr fontId="1"/>
  </si>
  <si>
    <t>Ａ級保持</t>
    <rPh sb="1" eb="2">
      <t>キュウ</t>
    </rPh>
    <rPh sb="2" eb="4">
      <t>ホジ</t>
    </rPh>
    <phoneticPr fontId="1"/>
  </si>
  <si>
    <t>Ｊ級保持</t>
    <rPh sb="1" eb="2">
      <t>キュウ</t>
    </rPh>
    <rPh sb="2" eb="4">
      <t>ホジ</t>
    </rPh>
    <phoneticPr fontId="1"/>
  </si>
  <si>
    <t>無し</t>
    <rPh sb="0" eb="1">
      <t>ナ</t>
    </rPh>
    <phoneticPr fontId="1"/>
  </si>
  <si>
    <t>有り</t>
    <rPh sb="0" eb="1">
      <t>ア</t>
    </rPh>
    <phoneticPr fontId="1"/>
  </si>
  <si>
    <t>Ｃ１</t>
    <phoneticPr fontId="1"/>
  </si>
  <si>
    <t>ＷＫ１</t>
    <phoneticPr fontId="1"/>
  </si>
  <si>
    <t>ＷＣ１</t>
    <phoneticPr fontId="1"/>
  </si>
  <si>
    <t>マ</t>
    <phoneticPr fontId="1"/>
  </si>
  <si>
    <t>監督・引率者</t>
    <rPh sb="0" eb="2">
      <t>カントク</t>
    </rPh>
    <rPh sb="3" eb="6">
      <t>インソツシャ</t>
    </rPh>
    <phoneticPr fontId="1"/>
  </si>
  <si>
    <t>監督</t>
    <rPh sb="0" eb="2">
      <t>カントク</t>
    </rPh>
    <phoneticPr fontId="1"/>
  </si>
  <si>
    <t>引率者</t>
    <rPh sb="0" eb="3">
      <t>インソツシャ</t>
    </rPh>
    <phoneticPr fontId="1"/>
  </si>
  <si>
    <t>備　考</t>
    <rPh sb="0" eb="1">
      <t>ビ</t>
    </rPh>
    <rPh sb="2" eb="3">
      <t>コウ</t>
    </rPh>
    <phoneticPr fontId="1"/>
  </si>
  <si>
    <t>職名</t>
    <rPh sb="0" eb="2">
      <t>ショクメイ</t>
    </rPh>
    <phoneticPr fontId="1"/>
  </si>
  <si>
    <r>
      <rPr>
        <sz val="11"/>
        <color theme="1"/>
        <rFont val="ＭＳ Ｐゴシック"/>
        <family val="3"/>
        <charset val="128"/>
        <scheme val="minor"/>
      </rPr>
      <t>種目</t>
    </r>
    <r>
      <rPr>
        <sz val="6"/>
        <color theme="1"/>
        <rFont val="ＭＳ Ｐゴシック"/>
        <family val="3"/>
        <charset val="128"/>
        <scheme val="minor"/>
      </rPr>
      <t xml:space="preserve">
(K,C,WK,WC,マ)</t>
    </r>
    <rPh sb="0" eb="2">
      <t>シュモク</t>
    </rPh>
    <phoneticPr fontId="1"/>
  </si>
  <si>
    <t>↑↑↑触らないでください。</t>
    <rPh sb="3" eb="4">
      <t>サワ</t>
    </rPh>
    <phoneticPr fontId="1"/>
  </si>
  <si>
    <t>会長名</t>
    <rPh sb="0" eb="2">
      <t>カイチョウ</t>
    </rPh>
    <rPh sb="2" eb="3">
      <t>メイ</t>
    </rPh>
    <phoneticPr fontId="1"/>
  </si>
  <si>
    <t>都道府県
協会名</t>
    <rPh sb="0" eb="4">
      <t>トドウフケン</t>
    </rPh>
    <rPh sb="5" eb="7">
      <t>キョウカイ</t>
    </rPh>
    <rPh sb="7" eb="8">
      <t>メイ</t>
    </rPh>
    <phoneticPr fontId="1"/>
  </si>
  <si>
    <t>必ずチェックしてください。→</t>
    <rPh sb="0" eb="1">
      <t>カナラ</t>
    </rPh>
    <phoneticPr fontId="1"/>
  </si>
  <si>
    <t>No1</t>
  </si>
  <si>
    <t>印</t>
    <rPh sb="0" eb="1">
      <t>イン</t>
    </rPh>
    <phoneticPr fontId="1"/>
  </si>
  <si>
    <t>高１</t>
    <rPh sb="0" eb="1">
      <t>コウ</t>
    </rPh>
    <phoneticPr fontId="1"/>
  </si>
  <si>
    <t>高２</t>
    <rPh sb="0" eb="1">
      <t>コウ</t>
    </rPh>
    <phoneticPr fontId="1"/>
  </si>
  <si>
    <t>男</t>
    <rPh sb="0" eb="1">
      <t>オトコ</t>
    </rPh>
    <phoneticPr fontId="1"/>
  </si>
  <si>
    <t>女</t>
    <rPh sb="0" eb="1">
      <t>オンナ</t>
    </rPh>
    <phoneticPr fontId="1"/>
  </si>
  <si>
    <t>監督兼引率</t>
    <rPh sb="0" eb="2">
      <t>カントク</t>
    </rPh>
    <rPh sb="2" eb="3">
      <t>ケン</t>
    </rPh>
    <rPh sb="3" eb="5">
      <t>インソツ</t>
    </rPh>
    <phoneticPr fontId="1"/>
  </si>
  <si>
    <r>
      <t xml:space="preserve">JCF登録番号
</t>
    </r>
    <r>
      <rPr>
        <sz val="11"/>
        <color rgb="FFFF0000"/>
        <rFont val="ＭＳ Ｐゴシック"/>
        <family val="3"/>
        <charset val="128"/>
        <scheme val="minor"/>
      </rPr>
      <t>(監督は必須)</t>
    </r>
    <rPh sb="3" eb="5">
      <t>トウロク</t>
    </rPh>
    <rPh sb="5" eb="7">
      <t>バンゴウ</t>
    </rPh>
    <rPh sb="9" eb="11">
      <t>カントク</t>
    </rPh>
    <rPh sb="12" eb="14">
      <t>ヒッス</t>
    </rPh>
    <phoneticPr fontId="1"/>
  </si>
  <si>
    <t>大会参加に関して、下記の参加者が所属する加盟都道府県協会長の承認を得ていることを確認しました。</t>
    <phoneticPr fontId="1"/>
  </si>
  <si>
    <t>生年月日(西暦）
（yyyy/mm/dd)</t>
    <rPh sb="0" eb="2">
      <t>セイネン</t>
    </rPh>
    <rPh sb="2" eb="4">
      <t>ガッピ</t>
    </rPh>
    <rPh sb="5" eb="7">
      <t>セイレキ</t>
    </rPh>
    <phoneticPr fontId="1"/>
  </si>
  <si>
    <t>都道府県</t>
    <rPh sb="0" eb="4">
      <t>トドウフケン</t>
    </rPh>
    <phoneticPr fontId="14"/>
  </si>
  <si>
    <t>学校名</t>
    <rPh sb="0" eb="3">
      <t>ガッコウメイ</t>
    </rPh>
    <phoneticPr fontId="14"/>
  </si>
  <si>
    <t>監督</t>
    <rPh sb="0" eb="2">
      <t>カントク</t>
    </rPh>
    <phoneticPr fontId="14"/>
  </si>
  <si>
    <t>引率</t>
    <rPh sb="0" eb="2">
      <t>インソツ</t>
    </rPh>
    <phoneticPr fontId="14"/>
  </si>
  <si>
    <t>マネ</t>
    <phoneticPr fontId="14"/>
  </si>
  <si>
    <t>選手数</t>
    <rPh sb="0" eb="2">
      <t>センシュ</t>
    </rPh>
    <rPh sb="2" eb="3">
      <t>スウ</t>
    </rPh>
    <phoneticPr fontId="14"/>
  </si>
  <si>
    <t>Ｋ１</t>
    <phoneticPr fontId="1"/>
  </si>
  <si>
    <t>高１Ｋ１</t>
    <rPh sb="0" eb="1">
      <t>コウ</t>
    </rPh>
    <phoneticPr fontId="14"/>
  </si>
  <si>
    <t>高２Ｋ１</t>
    <phoneticPr fontId="14"/>
  </si>
  <si>
    <t>高１Ｃ１</t>
    <rPh sb="0" eb="1">
      <t>コウ</t>
    </rPh>
    <phoneticPr fontId="14"/>
  </si>
  <si>
    <t>高２Ｃ１</t>
    <phoneticPr fontId="14"/>
  </si>
  <si>
    <t>高１ＷＫ１</t>
    <rPh sb="0" eb="1">
      <t>コウ</t>
    </rPh>
    <phoneticPr fontId="14"/>
  </si>
  <si>
    <t>高２ＷＫ１</t>
    <phoneticPr fontId="14"/>
  </si>
  <si>
    <t>高１ＷＣ１</t>
    <rPh sb="0" eb="1">
      <t>コウ</t>
    </rPh>
    <phoneticPr fontId="14"/>
  </si>
  <si>
    <t>高２ＷＣ１</t>
    <phoneticPr fontId="14"/>
  </si>
  <si>
    <t>回答</t>
    <rPh sb="0" eb="2">
      <t>カイトウ</t>
    </rPh>
    <phoneticPr fontId="14"/>
  </si>
  <si>
    <t>←この色のセルを記入してください。</t>
    <rPh sb="3" eb="4">
      <t>イロ</t>
    </rPh>
    <rPh sb="8" eb="10">
      <t>キニュウ</t>
    </rPh>
    <phoneticPr fontId="1"/>
  </si>
  <si>
    <t>↑チェックがＥｘｃｅｌ上で出来ない場合は、印刷した用紙に必ず申込責任者がボールペンでチェックして送付してください。</t>
    <rPh sb="11" eb="12">
      <t>ジョウ</t>
    </rPh>
    <rPh sb="13" eb="15">
      <t>デキ</t>
    </rPh>
    <rPh sb="17" eb="19">
      <t>バアイ</t>
    </rPh>
    <rPh sb="21" eb="23">
      <t>インサツ</t>
    </rPh>
    <rPh sb="25" eb="27">
      <t>ヨウシ</t>
    </rPh>
    <rPh sb="28" eb="29">
      <t>カナラ</t>
    </rPh>
    <rPh sb="30" eb="32">
      <t>モウシコミ</t>
    </rPh>
    <rPh sb="32" eb="35">
      <t>セキニンシャ</t>
    </rPh>
    <rPh sb="48" eb="50">
      <t>ソウフ</t>
    </rPh>
    <phoneticPr fontId="1"/>
  </si>
  <si>
    <t>【選手・マネージャー名簿】</t>
    <rPh sb="1" eb="3">
      <t>センシュ</t>
    </rPh>
    <rPh sb="10" eb="12">
      <t>メイボ</t>
    </rPh>
    <phoneticPr fontId="1"/>
  </si>
  <si>
    <t>←←←印を忘れない！！</t>
    <rPh sb="3" eb="4">
      <t>イン</t>
    </rPh>
    <rPh sb="5" eb="6">
      <t>ワス</t>
    </rPh>
    <phoneticPr fontId="1"/>
  </si>
  <si>
    <t>←←←例：兵庫県立国際高校、兵庫県立芦屋高校</t>
    <rPh sb="3" eb="4">
      <t>レイ</t>
    </rPh>
    <rPh sb="5" eb="9">
      <t>ヒョウゴケンリツ</t>
    </rPh>
    <rPh sb="9" eb="13">
      <t>コクサイコウコウ</t>
    </rPh>
    <rPh sb="14" eb="18">
      <t>ヒョウゴケンリツ</t>
    </rPh>
    <rPh sb="18" eb="22">
      <t>アシヤコウコウ</t>
    </rPh>
    <phoneticPr fontId="1"/>
  </si>
  <si>
    <t>監督</t>
    <rPh sb="0" eb="2">
      <t>カントク</t>
    </rPh>
    <phoneticPr fontId="1"/>
  </si>
  <si>
    <t>引率</t>
    <rPh sb="0" eb="2">
      <t>インソツ</t>
    </rPh>
    <phoneticPr fontId="1"/>
  </si>
  <si>
    <t>責任者</t>
    <rPh sb="0" eb="3">
      <t>セキニンシャ</t>
    </rPh>
    <phoneticPr fontId="1"/>
  </si>
  <si>
    <t>監督（メール）</t>
    <rPh sb="0" eb="2">
      <t>カントク</t>
    </rPh>
    <phoneticPr fontId="14"/>
  </si>
  <si>
    <t>引率</t>
    <rPh sb="0" eb="2">
      <t>インソツ</t>
    </rPh>
    <phoneticPr fontId="14"/>
  </si>
  <si>
    <t>責任者</t>
    <rPh sb="0" eb="3">
      <t>セキニンシャ</t>
    </rPh>
    <phoneticPr fontId="14"/>
  </si>
  <si>
    <t>名　前</t>
    <rPh sb="0" eb="1">
      <t>ナ</t>
    </rPh>
    <rPh sb="2" eb="3">
      <t>マエ</t>
    </rPh>
    <phoneticPr fontId="1"/>
  </si>
  <si>
    <t>ふりがな</t>
    <phoneticPr fontId="14"/>
  </si>
  <si>
    <t>監督 or 引率者</t>
    <rPh sb="0" eb="2">
      <t>カントク</t>
    </rPh>
    <rPh sb="6" eb="9">
      <t>インソツシャ</t>
    </rPh>
    <phoneticPr fontId="1"/>
  </si>
  <si>
    <t>チーム所在地</t>
    <rPh sb="3" eb="6">
      <t>ショザイチ</t>
    </rPh>
    <phoneticPr fontId="1"/>
  </si>
  <si>
    <t>その他（備考欄へ）</t>
    <rPh sb="2" eb="3">
      <t>ホカ</t>
    </rPh>
    <rPh sb="4" eb="7">
      <t>ビコウラン</t>
    </rPh>
    <phoneticPr fontId="1"/>
  </si>
  <si>
    <t>申込責任者
連絡先（携帯）</t>
    <rPh sb="0" eb="2">
      <t>モウシコミ</t>
    </rPh>
    <rPh sb="2" eb="5">
      <t>セキニンシャ</t>
    </rPh>
    <rPh sb="6" eb="9">
      <t>レンラクサキ</t>
    </rPh>
    <rPh sb="10" eb="12">
      <t>ケイタイ</t>
    </rPh>
    <phoneticPr fontId="1"/>
  </si>
  <si>
    <t>名　前
（姓と名は１字空ける）</t>
    <rPh sb="0" eb="1">
      <t>ナ</t>
    </rPh>
    <rPh sb="2" eb="3">
      <t>マエ</t>
    </rPh>
    <rPh sb="5" eb="6">
      <t>セイ</t>
    </rPh>
    <rPh sb="7" eb="8">
      <t>ナ</t>
    </rPh>
    <rPh sb="10" eb="11">
      <t>ジ</t>
    </rPh>
    <phoneticPr fontId="1"/>
  </si>
  <si>
    <t>ふりがな
（姓と名は１字空ける）</t>
  </si>
  <si>
    <t>チーム（学校）名</t>
    <rPh sb="4" eb="6">
      <t>ガッコウ</t>
    </rPh>
    <rPh sb="7" eb="8">
      <t>メイ</t>
    </rPh>
    <phoneticPr fontId="1"/>
  </si>
  <si>
    <t>←複数校兼任監督の場合は、チーム名。単独校の場合は学校名。</t>
    <rPh sb="1" eb="4">
      <t>フクスウコウ</t>
    </rPh>
    <rPh sb="4" eb="6">
      <t>ケンニン</t>
    </rPh>
    <rPh sb="6" eb="8">
      <t>カントク</t>
    </rPh>
    <rPh sb="9" eb="11">
      <t>バアイ</t>
    </rPh>
    <rPh sb="16" eb="17">
      <t>メイ</t>
    </rPh>
    <rPh sb="18" eb="21">
      <t>タンドクコウ</t>
    </rPh>
    <rPh sb="22" eb="24">
      <t>バアイ</t>
    </rPh>
    <rPh sb="25" eb="28">
      <t>ガッコウメイ</t>
    </rPh>
    <phoneticPr fontId="1"/>
  </si>
  <si>
    <t>県</t>
    <rPh sb="0" eb="1">
      <t>ケン</t>
    </rPh>
    <phoneticPr fontId="1"/>
  </si>
  <si>
    <t>学校名</t>
    <rPh sb="0" eb="3">
      <t>ガッコウメイ</t>
    </rPh>
    <phoneticPr fontId="14"/>
  </si>
  <si>
    <t>※監督者、引率者が同一の場合は、引率者名に「同左」と記載してください。</t>
    <rPh sb="1" eb="4">
      <t>カントクシャ</t>
    </rPh>
    <rPh sb="5" eb="8">
      <t>インソツシャ</t>
    </rPh>
    <rPh sb="9" eb="11">
      <t>ドウイツ</t>
    </rPh>
    <rPh sb="12" eb="14">
      <t>バアイ</t>
    </rPh>
    <rPh sb="16" eb="20">
      <t>インソツシャメイ</t>
    </rPh>
    <rPh sb="22" eb="23">
      <t>ドウ</t>
    </rPh>
    <rPh sb="23" eb="24">
      <t>サ</t>
    </rPh>
    <rPh sb="26" eb="28">
      <t>キサイ</t>
    </rPh>
    <phoneticPr fontId="1"/>
  </si>
  <si>
    <t>監督 ・ 引率者
その他の場合は備考欄に記載</t>
    <rPh sb="0" eb="2">
      <t>カントク</t>
    </rPh>
    <rPh sb="5" eb="8">
      <t>インソツシャ</t>
    </rPh>
    <rPh sb="11" eb="12">
      <t>タ</t>
    </rPh>
    <rPh sb="13" eb="15">
      <t>バアイ</t>
    </rPh>
    <rPh sb="16" eb="18">
      <t>ビコウ</t>
    </rPh>
    <rPh sb="18" eb="19">
      <t>ラン</t>
    </rPh>
    <rPh sb="20" eb="22">
      <t>キサイ</t>
    </rPh>
    <phoneticPr fontId="1"/>
  </si>
  <si>
    <r>
      <t xml:space="preserve">JCF登録番号
</t>
    </r>
    <r>
      <rPr>
        <sz val="10"/>
        <color rgb="FFFF0000"/>
        <rFont val="ＭＳ Ｐゴシック"/>
        <family val="3"/>
        <charset val="128"/>
        <scheme val="minor"/>
      </rPr>
      <t>(監督は必須)</t>
    </r>
    <rPh sb="3" eb="5">
      <t>トウロク</t>
    </rPh>
    <rPh sb="5" eb="7">
      <t>バンゴウ</t>
    </rPh>
    <rPh sb="9" eb="11">
      <t>カントク</t>
    </rPh>
    <rPh sb="12" eb="14">
      <t>ヒッス</t>
    </rPh>
    <phoneticPr fontId="1"/>
  </si>
  <si>
    <t>1文字ずつ入力して
ください。→</t>
    <rPh sb="1" eb="3">
      <t>モジ</t>
    </rPh>
    <rPh sb="5" eb="7">
      <t>ニュウリョク</t>
    </rPh>
    <phoneticPr fontId="1"/>
  </si>
  <si>
    <t xml:space="preserve">　※ﾏﾈｰｼﾞｬｰは種目欄に「マ」でお願いします。
（保険の関係上、引率される場合は、記載してください。）
</t>
    <rPh sb="10" eb="12">
      <t>シュモク</t>
    </rPh>
    <rPh sb="12" eb="13">
      <t>ラン</t>
    </rPh>
    <rPh sb="19" eb="20">
      <t>ネガ</t>
    </rPh>
    <phoneticPr fontId="1"/>
  </si>
  <si>
    <t>都道府県</t>
    <rPh sb="0" eb="4">
      <t>トドウフケン</t>
    </rPh>
    <phoneticPr fontId="1"/>
  </si>
  <si>
    <t>都</t>
    <rPh sb="0" eb="1">
      <t>ト</t>
    </rPh>
    <phoneticPr fontId="1"/>
  </si>
  <si>
    <t>道</t>
    <rPh sb="0" eb="1">
      <t>ドウ</t>
    </rPh>
    <phoneticPr fontId="1"/>
  </si>
  <si>
    <t>府</t>
    <rPh sb="0" eb="1">
      <t>フ</t>
    </rPh>
    <phoneticPr fontId="1"/>
  </si>
  <si>
    <t>←選択可</t>
    <rPh sb="1" eb="3">
      <t>センタク</t>
    </rPh>
    <rPh sb="3" eb="4">
      <t>カ</t>
    </rPh>
    <phoneticPr fontId="1"/>
  </si>
  <si>
    <t>都道府県</t>
    <rPh sb="0" eb="4">
      <t>トドウフケン</t>
    </rPh>
    <phoneticPr fontId="14"/>
  </si>
  <si>
    <t>学校略称名</t>
    <rPh sb="0" eb="2">
      <t>ガッコウ</t>
    </rPh>
    <rPh sb="2" eb="4">
      <t>リャクショウ</t>
    </rPh>
    <rPh sb="4" eb="5">
      <t>メイ</t>
    </rPh>
    <phoneticPr fontId="14"/>
  </si>
  <si>
    <t>←上の数値合計</t>
    <rPh sb="1" eb="2">
      <t>ウエ</t>
    </rPh>
    <rPh sb="3" eb="5">
      <t>スウチ</t>
    </rPh>
    <rPh sb="5" eb="7">
      <t>ゴウケイ</t>
    </rPh>
    <phoneticPr fontId="14"/>
  </si>
  <si>
    <t>円</t>
    <rPh sb="0" eb="1">
      <t>エン</t>
    </rPh>
    <phoneticPr fontId="24"/>
  </si>
  <si>
    <t>金額</t>
    <rPh sb="0" eb="2">
      <t>キンガク</t>
    </rPh>
    <phoneticPr fontId="24"/>
  </si>
  <si>
    <t>宛名</t>
    <rPh sb="0" eb="2">
      <t>アテナ</t>
    </rPh>
    <phoneticPr fontId="24"/>
  </si>
  <si>
    <t>■ 領収書</t>
    <rPh sb="2" eb="5">
      <t>リョウシュウショ</t>
    </rPh>
    <phoneticPr fontId="24"/>
  </si>
  <si>
    <t>第２回全国高等学校カヌー選抜大会   参加申込書</t>
    <rPh sb="0" eb="1">
      <t>ダイ</t>
    </rPh>
    <rPh sb="2" eb="3">
      <t>カイ</t>
    </rPh>
    <rPh sb="3" eb="5">
      <t>ゼンコク</t>
    </rPh>
    <rPh sb="5" eb="7">
      <t>コウトウ</t>
    </rPh>
    <rPh sb="7" eb="9">
      <t>ガッコウ</t>
    </rPh>
    <rPh sb="12" eb="14">
      <t>センバツ</t>
    </rPh>
    <rPh sb="14" eb="16">
      <t>タイカイ</t>
    </rPh>
    <rPh sb="19" eb="21">
      <t>サンカ</t>
    </rPh>
    <rPh sb="21" eb="23">
      <t>モウシコミ</t>
    </rPh>
    <rPh sb="23" eb="24">
      <t>ショ</t>
    </rPh>
    <phoneticPr fontId="1"/>
  </si>
  <si>
    <t>（参加校記入用）</t>
  </si>
  <si>
    <t>月</t>
  </si>
  <si>
    <t>日</t>
  </si>
  <si>
    <t>㊞</t>
  </si>
  <si>
    <t>種　　目　（該当するエントリー数を選択）</t>
    <rPh sb="15" eb="16">
      <t>スウ</t>
    </rPh>
    <rPh sb="17" eb="19">
      <t>センタク</t>
    </rPh>
    <phoneticPr fontId="1"/>
  </si>
  <si>
    <t>円</t>
  </si>
  <si>
    <t>Ｃ－１</t>
  </si>
  <si>
    <t>ＷＫ－１</t>
  </si>
  <si>
    <t>ＷＣ－１</t>
    <phoneticPr fontId="1"/>
  </si>
  <si>
    <t>北海道　</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</si>
  <si>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</si>
  <si>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</si>
  <si>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</si>
  <si>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</si>
  <si>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</si>
  <si>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</si>
  <si>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</si>
  <si>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</si>
  <si>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</si>
  <si>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</si>
  <si>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</si>
  <si>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</si>
  <si>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</si>
  <si>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</si>
  <si>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</si>
  <si>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長野県</t>
  </si>
  <si>
    <t>富山県</t>
  </si>
  <si>
    <t>石川県</t>
  </si>
  <si>
    <t>福井県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</si>
  <si>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</si>
  <si>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</si>
  <si>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</si>
  <si>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</si>
  <si>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</si>
  <si>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</si>
  <si>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</si>
  <si>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</si>
  <si>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</si>
  <si>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</si>
  <si>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</si>
  <si>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</si>
  <si>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</si>
  <si>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</si>
  <si>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</si>
  <si>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</si>
  <si>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</si>
  <si>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愛媛県</t>
  </si>
  <si>
    <t>高知県</t>
  </si>
  <si>
    <t>福岡県</t>
  </si>
  <si>
    <t>佐賀県</t>
  </si>
  <si>
    <t>長崎県</t>
  </si>
  <si>
    <t>熊本県</t>
  </si>
  <si>
    <t>大分県</t>
  </si>
  <si>
    <t>宮崎県</t>
  </si>
  <si>
    <t>鹿児島県</t>
  </si>
  <si>
    <t>沖縄県</t>
  </si>
  <si>
    <t>円</t>
    <rPh sb="0" eb="1">
      <t>エン</t>
    </rPh>
    <phoneticPr fontId="14"/>
  </si>
  <si>
    <r>
      <t>振　　込　　額　　合　計</t>
    </r>
    <r>
      <rPr>
        <sz val="10"/>
        <rFont val="ＭＳ Ｐゴシック"/>
        <family val="3"/>
        <charset val="128"/>
      </rPr>
      <t>（※１、※２の合計）</t>
    </r>
    <rPh sb="0" eb="1">
      <t>シン</t>
    </rPh>
    <rPh sb="3" eb="4">
      <t>コ</t>
    </rPh>
    <rPh sb="6" eb="7">
      <t>ガク</t>
    </rPh>
    <rPh sb="9" eb="10">
      <t>ゴウ</t>
    </rPh>
    <rPh sb="11" eb="12">
      <t>ケイ</t>
    </rPh>
    <rPh sb="19" eb="21">
      <t>ゴウケイ</t>
    </rPh>
    <phoneticPr fontId="14"/>
  </si>
  <si>
    <t>第２回全国高等学校カヌー選抜大会 参加料等　振込通知書</t>
    <rPh sb="20" eb="21">
      <t>トウ</t>
    </rPh>
    <phoneticPr fontId="1"/>
  </si>
  <si>
    <t>参　　加　　料　　合　　計（※１）</t>
    <phoneticPr fontId="14"/>
  </si>
  <si>
    <t>一緒</t>
    <rPh sb="0" eb="2">
      <t>イッショ</t>
    </rPh>
    <phoneticPr fontId="14"/>
  </si>
  <si>
    <t>別々</t>
    <rPh sb="0" eb="2">
      <t>ベツベツ</t>
    </rPh>
    <phoneticPr fontId="14"/>
  </si>
  <si>
    <t>但し書き</t>
    <rPh sb="0" eb="1">
      <t>タダ</t>
    </rPh>
    <rPh sb="2" eb="3">
      <t>ガ</t>
    </rPh>
    <phoneticPr fontId="24"/>
  </si>
  <si>
    <t>参加料として</t>
    <rPh sb="0" eb="3">
      <t>サンカリョウ</t>
    </rPh>
    <phoneticPr fontId="14"/>
  </si>
  <si>
    <t>ライフジャケット点検料として</t>
    <rPh sb="8" eb="11">
      <t>テンケンリョウ</t>
    </rPh>
    <phoneticPr fontId="14"/>
  </si>
  <si>
    <t>参加料ならびにライフジャケット点検料として</t>
    <rPh sb="0" eb="3">
      <t>サンカリョウ</t>
    </rPh>
    <rPh sb="15" eb="18">
      <t>テンケンリョウ</t>
    </rPh>
    <phoneticPr fontId="14"/>
  </si>
  <si>
    <t>男子</t>
    <rPh sb="0" eb="2">
      <t>ダンシ</t>
    </rPh>
    <phoneticPr fontId="14"/>
  </si>
  <si>
    <t>Ｋ－１</t>
    <phoneticPr fontId="14"/>
  </si>
  <si>
    <t>高１</t>
    <rPh sb="0" eb="1">
      <t>コウ</t>
    </rPh>
    <phoneticPr fontId="14"/>
  </si>
  <si>
    <t>高２</t>
    <rPh sb="0" eb="1">
      <t>コウ</t>
    </rPh>
    <phoneticPr fontId="14"/>
  </si>
  <si>
    <t>カナディアン</t>
    <phoneticPr fontId="14"/>
  </si>
  <si>
    <t>カヤック</t>
    <phoneticPr fontId="1"/>
  </si>
  <si>
    <t>女子</t>
    <rPh sb="0" eb="2">
      <t>ジョシ</t>
    </rPh>
    <phoneticPr fontId="14"/>
  </si>
  <si>
    <t>〇</t>
    <phoneticPr fontId="14"/>
  </si>
  <si>
    <t>参加料と点検料の領収書</t>
    <rPh sb="0" eb="3">
      <t>サンカリョウ</t>
    </rPh>
    <rPh sb="4" eb="7">
      <t>テンケンリョウ</t>
    </rPh>
    <rPh sb="8" eb="11">
      <t>リョウシュウショ</t>
    </rPh>
    <phoneticPr fontId="24"/>
  </si>
  <si>
    <t>参加料</t>
    <rPh sb="0" eb="3">
      <t>サンカリョウ</t>
    </rPh>
    <phoneticPr fontId="14"/>
  </si>
  <si>
    <t>点検料</t>
    <rPh sb="0" eb="3">
      <t>テンケンリョウ</t>
    </rPh>
    <phoneticPr fontId="14"/>
  </si>
  <si>
    <t>合計</t>
    <rPh sb="0" eb="2">
      <t>ゴウケイ</t>
    </rPh>
    <phoneticPr fontId="14"/>
  </si>
  <si>
    <t>参加料＋点検料</t>
    <rPh sb="0" eb="3">
      <t>サンカリョウ</t>
    </rPh>
    <rPh sb="4" eb="6">
      <t>テンケン</t>
    </rPh>
    <rPh sb="6" eb="7">
      <t>リョウ</t>
    </rPh>
    <phoneticPr fontId="14"/>
  </si>
  <si>
    <t>一緒or別</t>
    <rPh sb="0" eb="2">
      <t>イッショ</t>
    </rPh>
    <rPh sb="4" eb="5">
      <t>ベツ</t>
    </rPh>
    <phoneticPr fontId="14"/>
  </si>
  <si>
    <t>宛名1</t>
    <rPh sb="0" eb="2">
      <t>アテナ</t>
    </rPh>
    <phoneticPr fontId="14"/>
  </si>
  <si>
    <t>宛名２</t>
    <rPh sb="0" eb="2">
      <t>アテナ</t>
    </rPh>
    <phoneticPr fontId="14"/>
  </si>
  <si>
    <t>宛名３</t>
    <rPh sb="0" eb="2">
      <t>アテナ</t>
    </rPh>
    <phoneticPr fontId="14"/>
  </si>
  <si>
    <t>高１４</t>
    <rPh sb="0" eb="1">
      <t>コウ</t>
    </rPh>
    <phoneticPr fontId="1"/>
  </si>
  <si>
    <t>高１５</t>
    <rPh sb="0" eb="1">
      <t>コウ</t>
    </rPh>
    <phoneticPr fontId="1"/>
  </si>
  <si>
    <t>高１６</t>
    <rPh sb="0" eb="1">
      <t>コウ</t>
    </rPh>
    <phoneticPr fontId="1"/>
  </si>
  <si>
    <t>高１７</t>
    <rPh sb="0" eb="1">
      <t>コウ</t>
    </rPh>
    <phoneticPr fontId="1"/>
  </si>
  <si>
    <t>高１８</t>
    <rPh sb="0" eb="1">
      <t>コウ</t>
    </rPh>
    <phoneticPr fontId="1"/>
  </si>
  <si>
    <t>高１９</t>
    <rPh sb="0" eb="1">
      <t>コウ</t>
    </rPh>
    <phoneticPr fontId="1"/>
  </si>
  <si>
    <t>監督の所属先</t>
    <rPh sb="0" eb="2">
      <t>カントク</t>
    </rPh>
    <rPh sb="3" eb="5">
      <t>ショゾク</t>
    </rPh>
    <rPh sb="5" eb="6">
      <t>サキ</t>
    </rPh>
    <phoneticPr fontId="1"/>
  </si>
  <si>
    <t>『参加料一覧表』</t>
  </si>
  <si>
    <t>次は、</t>
    <rPh sb="0" eb="1">
      <t>ツギ</t>
    </rPh>
    <phoneticPr fontId="1"/>
  </si>
  <si>
    <t>の入力をお願いします。</t>
    <rPh sb="1" eb="3">
      <t>ニュウリョク</t>
    </rPh>
    <rPh sb="5" eb="6">
      <t>ネガ</t>
    </rPh>
    <phoneticPr fontId="1"/>
  </si>
  <si>
    <t>参加料(@4000円）</t>
    <rPh sb="9" eb="10">
      <t>エン</t>
    </rPh>
    <phoneticPr fontId="14"/>
  </si>
  <si>
    <t>ライフジャケット点検料(@200円）　　合　計（※２）</t>
    <rPh sb="8" eb="11">
      <t>テンケンリョウ</t>
    </rPh>
    <rPh sb="16" eb="17">
      <t>エン</t>
    </rPh>
    <phoneticPr fontId="14"/>
  </si>
  <si>
    <t>年</t>
    <rPh sb="0" eb="1">
      <t>ネン</t>
    </rPh>
    <phoneticPr fontId="14"/>
  </si>
  <si>
    <t>（正式名称）</t>
    <rPh sb="1" eb="5">
      <t>セイシキメイショウ</t>
    </rPh>
    <phoneticPr fontId="14"/>
  </si>
  <si>
    <t>※学校名以外の宛名を希望される方は、表示されている宛名の欄に直接ご記入ください。</t>
    <rPh sb="1" eb="6">
      <t>ガッコウメイイガイ</t>
    </rPh>
    <rPh sb="7" eb="9">
      <t>アテナ</t>
    </rPh>
    <rPh sb="10" eb="12">
      <t>キボウ</t>
    </rPh>
    <rPh sb="15" eb="16">
      <t>カタ</t>
    </rPh>
    <rPh sb="18" eb="20">
      <t>ヒョウジ</t>
    </rPh>
    <rPh sb="25" eb="27">
      <t>アテナ</t>
    </rPh>
    <rPh sb="28" eb="29">
      <t>ラン</t>
    </rPh>
    <rPh sb="30" eb="32">
      <t>チョクセツ</t>
    </rPh>
    <rPh sb="33" eb="35">
      <t>キニュウ</t>
    </rPh>
    <phoneticPr fontId="14"/>
  </si>
  <si>
    <t>=IF($K$21="","",IF($K$21="一緒","",$K$6&amp;$T$6))</t>
    <phoneticPr fontId="14"/>
  </si>
  <si>
    <t>=IF($K$21="","",IF($K$21="一緒","",$K$6&amp;$T$7))</t>
  </si>
  <si>
    <t>=IF($K$21="","",IF($K$21="別々","",$K$6&amp;$T$5))</t>
    <rPh sb="26" eb="28">
      <t>ベツベツ</t>
    </rPh>
    <phoneticPr fontId="14"/>
  </si>
  <si>
    <t>全国高等学校カヌー選抜大会実行委員会　御中</t>
    <rPh sb="0" eb="2">
      <t>ゼンコク</t>
    </rPh>
    <rPh sb="2" eb="6">
      <t>コウトウガッコウ</t>
    </rPh>
    <rPh sb="9" eb="13">
      <t>センバツタイカイ</t>
    </rPh>
    <rPh sb="13" eb="18">
      <t>ジッコウイインカイ</t>
    </rPh>
    <phoneticPr fontId="14"/>
  </si>
  <si>
    <t>大会参加</t>
    <rPh sb="0" eb="4">
      <t>タイカイサンカ</t>
    </rPh>
    <phoneticPr fontId="14"/>
  </si>
  <si>
    <t>←列非表示</t>
    <rPh sb="1" eb="2">
      <t>レツ</t>
    </rPh>
    <rPh sb="2" eb="5">
      <t>ヒヒョウジ</t>
    </rPh>
    <phoneticPr fontId="1"/>
  </si>
  <si>
    <t xml:space="preserve"> ◆（ｾﾞﾝｺｸｺｳﾄｳｶﾞｯｺｳｶﾇｰｾﾝﾊﾞﾂﾀｲｶｲｼﾞｯｺｳｲｲﾝｶｲ）</t>
    <phoneticPr fontId="14"/>
  </si>
  <si>
    <t>〇納入期限　令和８年２月１９日（木）</t>
    <phoneticPr fontId="14"/>
  </si>
  <si>
    <t>※本ファイル作成後、令和８年２月19日（木）までに右記のメールアドレスに送信すること。　kazumaru78@hyogo-c.ed.jp  丸山　一馬　宛て</t>
    <rPh sb="1" eb="2">
      <t>ホン</t>
    </rPh>
    <rPh sb="6" eb="9">
      <t>サクセイゴ</t>
    </rPh>
    <rPh sb="10" eb="11">
      <t>レイ</t>
    </rPh>
    <rPh sb="11" eb="12">
      <t>ワ</t>
    </rPh>
    <rPh sb="13" eb="14">
      <t>ネン</t>
    </rPh>
    <rPh sb="15" eb="16">
      <t>ガツ</t>
    </rPh>
    <rPh sb="18" eb="19">
      <t>ニチ</t>
    </rPh>
    <rPh sb="20" eb="21">
      <t>モク</t>
    </rPh>
    <rPh sb="25" eb="27">
      <t>ウキ</t>
    </rPh>
    <rPh sb="36" eb="38">
      <t>ソウシン</t>
    </rPh>
    <rPh sb="70" eb="72">
      <t>マルヤマ</t>
    </rPh>
    <rPh sb="73" eb="75">
      <t>カズマ</t>
    </rPh>
    <rPh sb="76" eb="77">
      <t>ア</t>
    </rPh>
    <phoneticPr fontId="1"/>
  </si>
  <si>
    <t xml:space="preserve"> ◆銀行名：三井住友銀行 芦屋駅前支店 (店番号 380) </t>
    <phoneticPr fontId="14"/>
  </si>
  <si>
    <t xml:space="preserve"> ◆口座番号：普通 ４５７６４８５ </t>
    <phoneticPr fontId="14"/>
  </si>
  <si>
    <t xml:space="preserve"> ◆名 義：全国高等学校カヌー選抜大会実行委員会 </t>
    <phoneticPr fontId="14"/>
  </si>
  <si>
    <t>〇振 込 先</t>
    <phoneticPr fontId="14"/>
  </si>
  <si>
    <t>学校名
（正式名称）</t>
    <rPh sb="0" eb="2">
      <t>ガッコウ</t>
    </rPh>
    <rPh sb="2" eb="3">
      <t>メイ</t>
    </rPh>
    <rPh sb="5" eb="9">
      <t>セイシキメイショウ</t>
    </rPh>
    <phoneticPr fontId="1"/>
  </si>
  <si>
    <t>学校名略称
（８文字以内）</t>
    <rPh sb="0" eb="2">
      <t>ガッコウ</t>
    </rPh>
    <rPh sb="2" eb="3">
      <t>メイ</t>
    </rPh>
    <rPh sb="3" eb="5">
      <t>リャクショウ</t>
    </rPh>
    <rPh sb="8" eb="10">
      <t>モジ</t>
    </rPh>
    <rPh sb="10" eb="12">
      <t>イナイ</t>
    </rPh>
    <phoneticPr fontId="1"/>
  </si>
  <si>
    <t>※記載がない場合は、１枚の領収書とさせていただきます。　※別々を選択した場合は、領収書は２枚になります。</t>
    <rPh sb="1" eb="3">
      <t>キサイ</t>
    </rPh>
    <rPh sb="6" eb="8">
      <t>バアイ</t>
    </rPh>
    <rPh sb="11" eb="12">
      <t>マイ</t>
    </rPh>
    <rPh sb="13" eb="16">
      <t>リョウシュウショ</t>
    </rPh>
    <phoneticPr fontId="14"/>
  </si>
  <si>
    <r>
      <t xml:space="preserve">備　考
</t>
    </r>
    <r>
      <rPr>
        <sz val="6"/>
        <color theme="1"/>
        <rFont val="ＭＳ Ｐゴシック"/>
        <family val="3"/>
        <charset val="128"/>
        <scheme val="minor"/>
      </rPr>
      <t>外字をご使用の場合は、内容を詳しくご記入ください。</t>
    </r>
    <rPh sb="0" eb="1">
      <t>ビ</t>
    </rPh>
    <rPh sb="2" eb="3">
      <t>コウ</t>
    </rPh>
    <phoneticPr fontId="1"/>
  </si>
  <si>
    <t>←　　触らないで</t>
    <rPh sb="3" eb="4">
      <t>サワ</t>
    </rPh>
    <phoneticPr fontId="1"/>
  </si>
  <si>
    <t>引率者の所属先
（学校名）</t>
    <rPh sb="0" eb="3">
      <t>インソツシャ</t>
    </rPh>
    <rPh sb="4" eb="7">
      <t>ショゾクサキ</t>
    </rPh>
    <rPh sb="9" eb="12">
      <t>ガッコウメイ</t>
    </rPh>
    <phoneticPr fontId="1"/>
  </si>
  <si>
    <t>高等学校
学校</t>
    <rPh sb="5" eb="7">
      <t>ガッコウ</t>
    </rPh>
    <phoneticPr fontId="14"/>
  </si>
  <si>
    <t>振込日</t>
    <rPh sb="0" eb="3">
      <t>フリコミビ</t>
    </rPh>
    <phoneticPr fontId="14"/>
  </si>
  <si>
    <t>令和８</t>
  </si>
  <si>
    <t>学校略称＋都道府県</t>
    <rPh sb="0" eb="2">
      <t>ガッコウ</t>
    </rPh>
    <rPh sb="2" eb="4">
      <t>リャクショウ</t>
    </rPh>
    <rPh sb="5" eb="9">
      <t>トドウフケン</t>
    </rPh>
    <phoneticPr fontId="14"/>
  </si>
  <si>
    <t>非表示になっています⇒</t>
    <rPh sb="0" eb="3">
      <t>ヒヒョウジ</t>
    </rPh>
    <phoneticPr fontId="14"/>
  </si>
  <si>
    <t>　　※「名前」に外字がある場合は、「備考欄」に記載してください。</t>
    <rPh sb="4" eb="6">
      <t>ナマエ</t>
    </rPh>
    <rPh sb="8" eb="10">
      <t>ガイジ</t>
    </rPh>
    <rPh sb="13" eb="15">
      <t>バアイ</t>
    </rPh>
    <rPh sb="18" eb="21">
      <t>ビコウラン</t>
    </rPh>
    <rPh sb="23" eb="25">
      <t>キサイ</t>
    </rPh>
    <phoneticPr fontId="14"/>
  </si>
  <si>
    <t>申込責任者/監督</t>
    <rPh sb="0" eb="2">
      <t>モウシコミ</t>
    </rPh>
    <rPh sb="2" eb="5">
      <t>セキニンシャ</t>
    </rPh>
    <rPh sb="6" eb="8">
      <t>カントク</t>
    </rPh>
    <phoneticPr fontId="14"/>
  </si>
  <si>
    <t>【学校情報】</t>
    <rPh sb="1" eb="5">
      <t>ガッコウジョウホウ</t>
    </rPh>
    <phoneticPr fontId="1"/>
  </si>
  <si>
    <t>【学校情報】</t>
    <rPh sb="1" eb="3">
      <t>ガッコウ</t>
    </rPh>
    <rPh sb="3" eb="5">
      <t>ジョウホウ</t>
    </rPh>
    <phoneticPr fontId="14"/>
  </si>
  <si>
    <t>【監督・引率者情報】</t>
    <rPh sb="1" eb="3">
      <t>カントク</t>
    </rPh>
    <rPh sb="4" eb="7">
      <t>インソツシャ</t>
    </rPh>
    <rPh sb="7" eb="9">
      <t>ジョウホウ</t>
    </rPh>
    <phoneticPr fontId="14"/>
  </si>
  <si>
    <t>【監督・引率者情報】</t>
    <rPh sb="1" eb="3">
      <t>カントク</t>
    </rPh>
    <rPh sb="4" eb="6">
      <t>インソツ</t>
    </rPh>
    <rPh sb="6" eb="7">
      <t>シャ</t>
    </rPh>
    <rPh sb="7" eb="9">
      <t>ジョウホウ</t>
    </rPh>
    <phoneticPr fontId="1"/>
  </si>
  <si>
    <t>【監督・引率者名簿】</t>
    <rPh sb="1" eb="3">
      <t>カントク</t>
    </rPh>
    <rPh sb="4" eb="7">
      <t>インソツシャ</t>
    </rPh>
    <rPh sb="7" eb="9">
      <t>メイボ</t>
    </rPh>
    <phoneticPr fontId="14"/>
  </si>
  <si>
    <t>【選手・マネージャー名簿】</t>
    <rPh sb="1" eb="3">
      <t>センシュ</t>
    </rPh>
    <rPh sb="10" eb="12">
      <t>メイボ</t>
    </rPh>
    <phoneticPr fontId="14"/>
  </si>
  <si>
    <t>参加料一覧表について（入力完了後、印刷して要郵送）</t>
    <rPh sb="0" eb="3">
      <t>サンカリョウ</t>
    </rPh>
    <rPh sb="3" eb="6">
      <t>イチランヒョウ</t>
    </rPh>
    <rPh sb="11" eb="16">
      <t>ニュウリョクカンリョウゴ</t>
    </rPh>
    <rPh sb="17" eb="19">
      <t>インサツ</t>
    </rPh>
    <rPh sb="21" eb="22">
      <t>ヨウ</t>
    </rPh>
    <rPh sb="22" eb="24">
      <t>ユウソウ</t>
    </rPh>
    <phoneticPr fontId="14"/>
  </si>
  <si>
    <t>申込用紙について（入力完了後、印刷して要郵送）</t>
    <rPh sb="0" eb="4">
      <t>モウシコミヨウシ</t>
    </rPh>
    <rPh sb="9" eb="14">
      <t>ニュウリョクカンリョウゴ</t>
    </rPh>
    <rPh sb="15" eb="17">
      <t>インサツ</t>
    </rPh>
    <rPh sb="19" eb="20">
      <t>ヨウ</t>
    </rPh>
    <rPh sb="20" eb="22">
      <t>ユウソウ</t>
    </rPh>
    <phoneticPr fontId="14"/>
  </si>
  <si>
    <t>　</t>
  </si>
  <si>
    <t>　　※「性別」「学年」「種目」に間違いないか確認してください。</t>
    <rPh sb="4" eb="6">
      <t>セイベツ</t>
    </rPh>
    <rPh sb="8" eb="10">
      <t>ガクネン</t>
    </rPh>
    <rPh sb="12" eb="14">
      <t>シュモク</t>
    </rPh>
    <rPh sb="16" eb="18">
      <t>マチガ</t>
    </rPh>
    <rPh sb="22" eb="24">
      <t>カクニン</t>
    </rPh>
    <phoneticPr fontId="14"/>
  </si>
  <si>
    <t>　　※「マネージャー」を帯同させる場合は、必ず入力して下さい。（保険加入の関係）</t>
    <rPh sb="12" eb="14">
      <t>タイドウ</t>
    </rPh>
    <rPh sb="17" eb="19">
      <t>バアイ</t>
    </rPh>
    <rPh sb="21" eb="22">
      <t>カナラ</t>
    </rPh>
    <rPh sb="23" eb="25">
      <t>ニュウリョク</t>
    </rPh>
    <rPh sb="27" eb="28">
      <t>クダ</t>
    </rPh>
    <rPh sb="32" eb="36">
      <t>ホケンカニュウ</t>
    </rPh>
    <rPh sb="37" eb="39">
      <t>カンケイ</t>
    </rPh>
    <phoneticPr fontId="14"/>
  </si>
  <si>
    <t>　１．「学校名」は、正式名称で入力してください。　例）〇：兵庫県立国際高等学校　×：国際高校</t>
    <rPh sb="4" eb="7">
      <t>ガッコウメイ</t>
    </rPh>
    <rPh sb="10" eb="14">
      <t>セイシキメイショウ</t>
    </rPh>
    <rPh sb="15" eb="17">
      <t>ニュウリョク</t>
    </rPh>
    <rPh sb="25" eb="26">
      <t>レイ</t>
    </rPh>
    <rPh sb="29" eb="33">
      <t>ヒョウゴケンリツ</t>
    </rPh>
    <rPh sb="33" eb="39">
      <t>コクサイコウトウガッコウ</t>
    </rPh>
    <rPh sb="42" eb="46">
      <t>コクサイコウコウ</t>
    </rPh>
    <phoneticPr fontId="14"/>
  </si>
  <si>
    <t>　２．「学校長名」を記入し、学校長印を押印してください。</t>
    <rPh sb="7" eb="8">
      <t>メイ</t>
    </rPh>
    <rPh sb="10" eb="12">
      <t>キニュウ</t>
    </rPh>
    <rPh sb="14" eb="17">
      <t>ガッコウチョウ</t>
    </rPh>
    <rPh sb="17" eb="18">
      <t>イン</t>
    </rPh>
    <rPh sb="19" eb="21">
      <t>オウイン</t>
    </rPh>
    <phoneticPr fontId="14"/>
  </si>
  <si>
    <t>　３．「学校名略称」は、１文字ずつ正確に入力してください。プログラム等に記載されます。</t>
    <rPh sb="4" eb="6">
      <t>ガッコウ</t>
    </rPh>
    <rPh sb="5" eb="7">
      <t>コウメイ</t>
    </rPh>
    <rPh sb="7" eb="9">
      <t>リャクショウ</t>
    </rPh>
    <rPh sb="13" eb="15">
      <t>モジ</t>
    </rPh>
    <rPh sb="17" eb="19">
      <t>セイカク</t>
    </rPh>
    <rPh sb="20" eb="22">
      <t>ニュウリョク</t>
    </rPh>
    <rPh sb="34" eb="35">
      <t>トウ</t>
    </rPh>
    <phoneticPr fontId="14"/>
  </si>
  <si>
    <t>　４．「申込責任者」は、エントリーする学校の担当職員名を入力してください。</t>
    <rPh sb="4" eb="5">
      <t>モウ</t>
    </rPh>
    <rPh sb="5" eb="6">
      <t>コ</t>
    </rPh>
    <rPh sb="6" eb="9">
      <t>セキニンシャ</t>
    </rPh>
    <rPh sb="19" eb="21">
      <t>ガッコウ</t>
    </rPh>
    <rPh sb="22" eb="24">
      <t>タントウ</t>
    </rPh>
    <rPh sb="24" eb="26">
      <t>ショクイン</t>
    </rPh>
    <rPh sb="26" eb="27">
      <t>メイ</t>
    </rPh>
    <rPh sb="28" eb="30">
      <t>ニュウリョク</t>
    </rPh>
    <phoneticPr fontId="14"/>
  </si>
  <si>
    <t>　１．「監督名」は、監督の名前と必ず「JCF登録番号」を記載してください。</t>
    <rPh sb="4" eb="7">
      <t>カントクメイ</t>
    </rPh>
    <rPh sb="10" eb="12">
      <t>カントク</t>
    </rPh>
    <rPh sb="13" eb="15">
      <t>ナマエ</t>
    </rPh>
    <rPh sb="16" eb="17">
      <t>カナラ</t>
    </rPh>
    <rPh sb="22" eb="26">
      <t>トウロクバンゴウ</t>
    </rPh>
    <rPh sb="28" eb="30">
      <t>キサイ</t>
    </rPh>
    <phoneticPr fontId="14"/>
  </si>
  <si>
    <t>　２．「監督の所属先」については、勤務先や所属クラブ、所属協会等を記入してください。</t>
    <rPh sb="4" eb="6">
      <t>カントク</t>
    </rPh>
    <rPh sb="7" eb="10">
      <t>ショゾクサキ</t>
    </rPh>
    <rPh sb="17" eb="20">
      <t>キンムサキ</t>
    </rPh>
    <rPh sb="21" eb="23">
      <t>ショゾク</t>
    </rPh>
    <rPh sb="27" eb="29">
      <t>ショゾク</t>
    </rPh>
    <rPh sb="29" eb="31">
      <t>キョウカイ</t>
    </rPh>
    <rPh sb="31" eb="32">
      <t>トウ</t>
    </rPh>
    <rPh sb="33" eb="35">
      <t>キニュウ</t>
    </rPh>
    <phoneticPr fontId="14"/>
  </si>
  <si>
    <t>　３．「監督の連絡先」については、必要事項を大会前はメール、大会期間中は携帯電話に連絡します。</t>
    <rPh sb="4" eb="6">
      <t>カントク</t>
    </rPh>
    <rPh sb="7" eb="10">
      <t>レンラクサキ</t>
    </rPh>
    <rPh sb="17" eb="21">
      <t>ヒツヨウジコウ</t>
    </rPh>
    <rPh sb="22" eb="25">
      <t>タイカイマエ</t>
    </rPh>
    <rPh sb="30" eb="35">
      <t>タイカイキカンチュウ</t>
    </rPh>
    <rPh sb="36" eb="40">
      <t>ケイタイデンワ</t>
    </rPh>
    <rPh sb="41" eb="43">
      <t>レンラク</t>
    </rPh>
    <phoneticPr fontId="14"/>
  </si>
  <si>
    <t>　　　※基本的に、大会に関する情報等については、監督者に連絡します。</t>
    <rPh sb="4" eb="7">
      <t>キホンテキ</t>
    </rPh>
    <rPh sb="9" eb="11">
      <t>タイカイ</t>
    </rPh>
    <rPh sb="12" eb="13">
      <t>カン</t>
    </rPh>
    <rPh sb="15" eb="17">
      <t>ジョウホウ</t>
    </rPh>
    <rPh sb="17" eb="18">
      <t>トウ</t>
    </rPh>
    <rPh sb="24" eb="27">
      <t>カントクシャ</t>
    </rPh>
    <rPh sb="28" eb="30">
      <t>レンラク</t>
    </rPh>
    <phoneticPr fontId="14"/>
  </si>
  <si>
    <t>　４．「引率者」について、引率者の要件は大会要項を確認してください。</t>
    <rPh sb="4" eb="7">
      <t>インソツシャ</t>
    </rPh>
    <rPh sb="13" eb="16">
      <t>インソツシャ</t>
    </rPh>
    <rPh sb="17" eb="19">
      <t>ヨウケン</t>
    </rPh>
    <rPh sb="20" eb="24">
      <t>タイカイヨウコウ</t>
    </rPh>
    <rPh sb="25" eb="27">
      <t>カクニン</t>
    </rPh>
    <phoneticPr fontId="14"/>
  </si>
  <si>
    <t>　５．「監督の兼任校」は、監督が兼任する場合は学校名を記載してください。</t>
    <rPh sb="4" eb="6">
      <t>カントク</t>
    </rPh>
    <rPh sb="7" eb="9">
      <t>ケンニン</t>
    </rPh>
    <rPh sb="9" eb="10">
      <t>コウ</t>
    </rPh>
    <rPh sb="13" eb="15">
      <t>カントク</t>
    </rPh>
    <rPh sb="16" eb="18">
      <t>ケンニン</t>
    </rPh>
    <rPh sb="20" eb="22">
      <t>バアイ</t>
    </rPh>
    <rPh sb="23" eb="26">
      <t>ガッコウメイ</t>
    </rPh>
    <rPh sb="27" eb="29">
      <t>キサイ</t>
    </rPh>
    <phoneticPr fontId="14"/>
  </si>
  <si>
    <t>　6．「大会に際しての確認」については、チェックボックス（リスト）を必ず選択してください。</t>
    <rPh sb="4" eb="6">
      <t>タイカイ</t>
    </rPh>
    <rPh sb="7" eb="8">
      <t>サイ</t>
    </rPh>
    <rPh sb="11" eb="13">
      <t>カクニン</t>
    </rPh>
    <rPh sb="34" eb="35">
      <t>カナラ</t>
    </rPh>
    <rPh sb="36" eb="38">
      <t>センタク</t>
    </rPh>
    <phoneticPr fontId="14"/>
  </si>
  <si>
    <t>　　　※チェックする前に、必ず都道府県教委会の事務局等に連絡し、承諾を得てください。</t>
    <rPh sb="10" eb="11">
      <t>マエ</t>
    </rPh>
    <rPh sb="13" eb="14">
      <t>カナラ</t>
    </rPh>
    <rPh sb="15" eb="19">
      <t>トドウフケン</t>
    </rPh>
    <rPh sb="19" eb="22">
      <t>キョウイカイ</t>
    </rPh>
    <rPh sb="23" eb="27">
      <t>ジムキョクトウ</t>
    </rPh>
    <rPh sb="28" eb="30">
      <t>レンラク</t>
    </rPh>
    <rPh sb="32" eb="34">
      <t>ショウダク</t>
    </rPh>
    <rPh sb="35" eb="36">
      <t>エ</t>
    </rPh>
    <phoneticPr fontId="14"/>
  </si>
  <si>
    <t>　１．「監督・引率者名簿」についての項目はすべて記入してください。（保険加入の関係）</t>
    <rPh sb="4" eb="6">
      <t>カントク</t>
    </rPh>
    <rPh sb="7" eb="10">
      <t>インソツシャ</t>
    </rPh>
    <rPh sb="10" eb="12">
      <t>メイボ</t>
    </rPh>
    <rPh sb="18" eb="20">
      <t>コウモク</t>
    </rPh>
    <rPh sb="24" eb="26">
      <t>キニュウ</t>
    </rPh>
    <rPh sb="34" eb="38">
      <t>ホケンカニュウ</t>
    </rPh>
    <rPh sb="39" eb="41">
      <t>カンケイ</t>
    </rPh>
    <phoneticPr fontId="14"/>
  </si>
  <si>
    <t>　２．審判資格や船舶免許についても記入してください。</t>
    <rPh sb="3" eb="5">
      <t>シンパン</t>
    </rPh>
    <rPh sb="5" eb="7">
      <t>シカク</t>
    </rPh>
    <rPh sb="8" eb="12">
      <t>センパクメンキョ</t>
    </rPh>
    <rPh sb="17" eb="19">
      <t>キニュウ</t>
    </rPh>
    <phoneticPr fontId="14"/>
  </si>
  <si>
    <t>　１．「選手名簿」についての項目は、間違いのないように注意して記入して下さい。</t>
    <rPh sb="4" eb="8">
      <t>センシュメイボ</t>
    </rPh>
    <rPh sb="14" eb="16">
      <t>コウモク</t>
    </rPh>
    <rPh sb="18" eb="20">
      <t>マチガ</t>
    </rPh>
    <rPh sb="27" eb="29">
      <t>チュウイ</t>
    </rPh>
    <rPh sb="31" eb="33">
      <t>キニュウ</t>
    </rPh>
    <rPh sb="35" eb="36">
      <t>クダ</t>
    </rPh>
    <phoneticPr fontId="14"/>
  </si>
  <si>
    <t>　１．「日付」は、記入日ではなく、振込日を記入して下さい。</t>
    <rPh sb="4" eb="6">
      <t>ヒヅケ</t>
    </rPh>
    <rPh sb="9" eb="11">
      <t>キニュウ</t>
    </rPh>
    <rPh sb="11" eb="12">
      <t>ビ</t>
    </rPh>
    <rPh sb="17" eb="19">
      <t>フリコミ</t>
    </rPh>
    <rPh sb="19" eb="20">
      <t>ビ</t>
    </rPh>
    <rPh sb="21" eb="23">
      <t>キニュウ</t>
    </rPh>
    <rPh sb="25" eb="26">
      <t>クダ</t>
    </rPh>
    <phoneticPr fontId="14"/>
  </si>
  <si>
    <t>　２．「申込責任者」もしくは「監督名」を記入し、押印をお願いします。</t>
    <rPh sb="4" eb="5">
      <t>モウ</t>
    </rPh>
    <rPh sb="5" eb="6">
      <t>コ</t>
    </rPh>
    <rPh sb="6" eb="9">
      <t>セキニンシャ</t>
    </rPh>
    <rPh sb="15" eb="18">
      <t>カントクメイ</t>
    </rPh>
    <rPh sb="20" eb="22">
      <t>キニュウ</t>
    </rPh>
    <rPh sb="24" eb="26">
      <t>オウイン</t>
    </rPh>
    <rPh sb="28" eb="29">
      <t>ネガ</t>
    </rPh>
    <phoneticPr fontId="14"/>
  </si>
  <si>
    <t>　３．「エントリー数」を「学年」「種目」を間違えずに入力してください。</t>
    <rPh sb="9" eb="10">
      <t>スウ</t>
    </rPh>
    <rPh sb="13" eb="15">
      <t>ガクネン</t>
    </rPh>
    <rPh sb="17" eb="19">
      <t>シュモク</t>
    </rPh>
    <rPh sb="21" eb="23">
      <t>マチガ</t>
    </rPh>
    <rPh sb="26" eb="28">
      <t>ニュウリョク</t>
    </rPh>
    <phoneticPr fontId="14"/>
  </si>
  <si>
    <t>　　　※金額は自動で表示されます。</t>
    <rPh sb="4" eb="6">
      <t>キンガク</t>
    </rPh>
    <rPh sb="7" eb="9">
      <t>ジドウ</t>
    </rPh>
    <rPh sb="10" eb="12">
      <t>ヒョウジ</t>
    </rPh>
    <phoneticPr fontId="14"/>
  </si>
  <si>
    <t>　４．「ライフジャケット点検料」については、エントリー数で必ず申し込みしてください。</t>
    <rPh sb="12" eb="15">
      <t>テンケンリョウ</t>
    </rPh>
    <rPh sb="27" eb="28">
      <t>スウ</t>
    </rPh>
    <rPh sb="29" eb="30">
      <t>カナラ</t>
    </rPh>
    <rPh sb="31" eb="32">
      <t>モウ</t>
    </rPh>
    <rPh sb="33" eb="34">
      <t>コ</t>
    </rPh>
    <phoneticPr fontId="14"/>
  </si>
  <si>
    <t>　５．「振込額合計」を確認し、振込をお願いします。</t>
    <rPh sb="4" eb="7">
      <t>フリコミガク</t>
    </rPh>
    <rPh sb="7" eb="9">
      <t>ゴウケイ</t>
    </rPh>
    <rPh sb="11" eb="13">
      <t>カクニン</t>
    </rPh>
    <rPh sb="15" eb="17">
      <t>フリコミ</t>
    </rPh>
    <rPh sb="19" eb="20">
      <t>ネガ</t>
    </rPh>
    <phoneticPr fontId="14"/>
  </si>
  <si>
    <t>　　　※もし、振込額合計が異なる場合は、振込前にその旨を事務局までご連絡ください。</t>
    <rPh sb="7" eb="9">
      <t>フリコミ</t>
    </rPh>
    <rPh sb="9" eb="10">
      <t>ガク</t>
    </rPh>
    <rPh sb="10" eb="12">
      <t>ゴウケイ</t>
    </rPh>
    <rPh sb="13" eb="14">
      <t>コト</t>
    </rPh>
    <rPh sb="16" eb="18">
      <t>バアイ</t>
    </rPh>
    <rPh sb="20" eb="23">
      <t>フリコミマエ</t>
    </rPh>
    <rPh sb="26" eb="27">
      <t>ムネ</t>
    </rPh>
    <rPh sb="28" eb="31">
      <t>ジムキョク</t>
    </rPh>
    <rPh sb="34" eb="36">
      <t>レンラク</t>
    </rPh>
    <phoneticPr fontId="14"/>
  </si>
  <si>
    <t>【領収書について】</t>
    <rPh sb="1" eb="4">
      <t>リョウシュウショ</t>
    </rPh>
    <phoneticPr fontId="14"/>
  </si>
  <si>
    <t>　　１．「参加料」と「ライフジャケット点検料」を異なる領収書で必要な場合は、「別々」を選択してください。</t>
    <rPh sb="5" eb="8">
      <t>サンカリョウ</t>
    </rPh>
    <rPh sb="19" eb="22">
      <t>テンケンリョウ</t>
    </rPh>
    <rPh sb="24" eb="25">
      <t>コト</t>
    </rPh>
    <rPh sb="27" eb="30">
      <t>リョウシュウショ</t>
    </rPh>
    <rPh sb="31" eb="33">
      <t>ヒツヨウ</t>
    </rPh>
    <rPh sb="34" eb="36">
      <t>バアイ</t>
    </rPh>
    <rPh sb="39" eb="41">
      <t>ベツベツ</t>
    </rPh>
    <rPh sb="43" eb="45">
      <t>センタク</t>
    </rPh>
    <phoneticPr fontId="14"/>
  </si>
  <si>
    <t>　　２．「別々」を選択した場合は、それぞれに宛名を記載してください。</t>
    <rPh sb="5" eb="7">
      <t>ベツベツ</t>
    </rPh>
    <rPh sb="9" eb="11">
      <t>センタク</t>
    </rPh>
    <rPh sb="13" eb="15">
      <t>バアイ</t>
    </rPh>
    <rPh sb="22" eb="24">
      <t>アテナ</t>
    </rPh>
    <rPh sb="25" eb="27">
      <t>キサイ</t>
    </rPh>
    <phoneticPr fontId="14"/>
  </si>
  <si>
    <t>＜記入に際しての注意事項＞</t>
    <rPh sb="1" eb="3">
      <t>キニュウ</t>
    </rPh>
    <rPh sb="4" eb="5">
      <t>サイ</t>
    </rPh>
    <rPh sb="8" eb="12">
      <t>チュウイジコウ</t>
    </rPh>
    <phoneticPr fontId="14"/>
  </si>
  <si>
    <t xml:space="preserve"> 　　　　※エントリー数以外の申し込みはできません。</t>
    <rPh sb="11" eb="14">
      <t>スウイガイ</t>
    </rPh>
    <rPh sb="15" eb="16">
      <t>モウ</t>
    </rPh>
    <rPh sb="17" eb="18">
      <t>コ</t>
    </rPh>
    <phoneticPr fontId="14"/>
  </si>
  <si>
    <t>　（概数を把握するためであり、当日数が異なっても問題ございません。）</t>
    <rPh sb="2" eb="4">
      <t>ガイスウ</t>
    </rPh>
    <rPh sb="5" eb="7">
      <t>ハアク</t>
    </rPh>
    <rPh sb="15" eb="17">
      <t>トウジツ</t>
    </rPh>
    <rPh sb="17" eb="18">
      <t>カズ</t>
    </rPh>
    <rPh sb="19" eb="20">
      <t>コト</t>
    </rPh>
    <rPh sb="24" eb="26">
      <t>モンダイ</t>
    </rPh>
    <phoneticPr fontId="14"/>
  </si>
  <si>
    <t>艇の更新シール</t>
    <rPh sb="0" eb="1">
      <t>テイ</t>
    </rPh>
    <rPh sb="2" eb="4">
      <t>コウシン</t>
    </rPh>
    <phoneticPr fontId="14"/>
  </si>
  <si>
    <t>ライフジャケット公認リボン</t>
    <rPh sb="8" eb="10">
      <t>コウニン</t>
    </rPh>
    <phoneticPr fontId="14"/>
  </si>
  <si>
    <t>必要数</t>
    <rPh sb="0" eb="3">
      <t>ヒツヨウスウ</t>
    </rPh>
    <phoneticPr fontId="14"/>
  </si>
  <si>
    <t>単価</t>
    <rPh sb="0" eb="2">
      <t>タンカ</t>
    </rPh>
    <phoneticPr fontId="14"/>
  </si>
  <si>
    <t>＜参考＞公益社団法人日本カヌー連盟の艇の更新シール、ライフジャケット公認リボン数の調査</t>
    <rPh sb="1" eb="3">
      <t>サンコウ</t>
    </rPh>
    <rPh sb="4" eb="12">
      <t>コウエキシャダンホウジンニホン</t>
    </rPh>
    <rPh sb="15" eb="17">
      <t>レンメイ</t>
    </rPh>
    <rPh sb="18" eb="19">
      <t>テイ</t>
    </rPh>
    <rPh sb="20" eb="22">
      <t>コウシン</t>
    </rPh>
    <rPh sb="34" eb="36">
      <t>コウニン</t>
    </rPh>
    <rPh sb="39" eb="40">
      <t>スウ</t>
    </rPh>
    <rPh sb="41" eb="43">
      <t>チョウサ</t>
    </rPh>
    <phoneticPr fontId="14"/>
  </si>
  <si>
    <t>※当日、検艇所で販売いたします。（現金のみ。お釣りの無いようご協力お願いします。）</t>
    <rPh sb="1" eb="3">
      <t>トウジツ</t>
    </rPh>
    <rPh sb="4" eb="5">
      <t>ケン</t>
    </rPh>
    <rPh sb="5" eb="6">
      <t>テイ</t>
    </rPh>
    <rPh sb="6" eb="7">
      <t>ショ</t>
    </rPh>
    <rPh sb="8" eb="10">
      <t>ハンバイ</t>
    </rPh>
    <rPh sb="17" eb="19">
      <t>ゲンキン</t>
    </rPh>
    <rPh sb="23" eb="24">
      <t>ツ</t>
    </rPh>
    <rPh sb="26" eb="27">
      <t>ナ</t>
    </rPh>
    <rPh sb="31" eb="33">
      <t>キョウリョク</t>
    </rPh>
    <rPh sb="34" eb="35">
      <t>ネガ</t>
    </rPh>
    <phoneticPr fontId="14"/>
  </si>
  <si>
    <t>　本大会で下記の物品を申し込む予定がある場合は、必要数を記入してください。</t>
    <rPh sb="1" eb="4">
      <t>ホンタイカイ</t>
    </rPh>
    <rPh sb="5" eb="7">
      <t>カキ</t>
    </rPh>
    <rPh sb="8" eb="10">
      <t>ブッピン</t>
    </rPh>
    <rPh sb="11" eb="12">
      <t>モウ</t>
    </rPh>
    <rPh sb="13" eb="14">
      <t>コ</t>
    </rPh>
    <rPh sb="15" eb="17">
      <t>ヨテイ</t>
    </rPh>
    <rPh sb="20" eb="22">
      <t>バアイ</t>
    </rPh>
    <rPh sb="24" eb="26">
      <t>ヒツヨウ</t>
    </rPh>
    <rPh sb="26" eb="27">
      <t>カズ</t>
    </rPh>
    <rPh sb="28" eb="30">
      <t>キニュウ</t>
    </rPh>
    <phoneticPr fontId="14"/>
  </si>
  <si>
    <t>小計</t>
    <rPh sb="0" eb="2">
      <t>ショウケイ</t>
    </rPh>
    <phoneticPr fontId="14"/>
  </si>
  <si>
    <t>公認リボン</t>
    <rPh sb="0" eb="2">
      <t>コウニン</t>
    </rPh>
    <phoneticPr fontId="14"/>
  </si>
  <si>
    <t>艇シール代</t>
    <rPh sb="0" eb="1">
      <t>テイ</t>
    </rPh>
    <rPh sb="4" eb="5">
      <t>ダイ</t>
    </rPh>
    <phoneticPr fontId="14"/>
  </si>
  <si>
    <t>リボン代</t>
    <rPh sb="3" eb="4">
      <t>ダイ</t>
    </rPh>
    <phoneticPr fontId="14"/>
  </si>
  <si>
    <t>&lt;振込依頼書貼付スペース&gt;</t>
    <rPh sb="1" eb="3">
      <t>フリコミ</t>
    </rPh>
    <rPh sb="3" eb="6">
      <t>イライショ</t>
    </rPh>
    <rPh sb="6" eb="8">
      <t>チョウフ</t>
    </rPh>
    <phoneticPr fontId="14"/>
  </si>
  <si>
    <t>金融機関の振込依頼書（控え・写し）をこの枠内に貼付してください。（大きい場合は、縮小コピー等してください。）</t>
    <rPh sb="20" eb="22">
      <t>ワクナイ</t>
    </rPh>
    <rPh sb="33" eb="34">
      <t>オオ</t>
    </rPh>
    <rPh sb="36" eb="38">
      <t>バアイ</t>
    </rPh>
    <rPh sb="40" eb="42">
      <t>シュクショウ</t>
    </rPh>
    <rPh sb="45" eb="46">
      <t>トウ</t>
    </rPh>
    <phoneticPr fontId="14"/>
  </si>
  <si>
    <t>＜参考について＞</t>
    <rPh sb="1" eb="3">
      <t>サンコウ</t>
    </rPh>
    <phoneticPr fontId="14"/>
  </si>
  <si>
    <t>　　１．日本カヌー連盟の艇更新シール、ライフジャケット公認リボンを申し込む予定がある場合は、</t>
    <rPh sb="4" eb="6">
      <t>ニホン</t>
    </rPh>
    <rPh sb="9" eb="11">
      <t>レンメイ</t>
    </rPh>
    <rPh sb="12" eb="15">
      <t>テイコウシン</t>
    </rPh>
    <rPh sb="27" eb="29">
      <t>コウニン</t>
    </rPh>
    <rPh sb="33" eb="34">
      <t>モウ</t>
    </rPh>
    <rPh sb="35" eb="36">
      <t>コ</t>
    </rPh>
    <rPh sb="37" eb="39">
      <t>ヨテイ</t>
    </rPh>
    <rPh sb="42" eb="44">
      <t>バアイ</t>
    </rPh>
    <phoneticPr fontId="14"/>
  </si>
  <si>
    <t>　　　必要枚数をご記入ください。</t>
    <rPh sb="3" eb="7">
      <t>ヒツヨウマイスウ</t>
    </rPh>
    <rPh sb="9" eb="11">
      <t>キニュウ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</si>
</sst>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00"/>
    <numFmt numFmtId="177" formatCode="0&quot;名&quot;"/>
    <numFmt numFmtId="178" formatCode="#,##0_);[Red]\(#,##0\)"/>
    <numFmt numFmtId="179" formatCode="##&quot;枚&quot;"/>
  </numFmts>
  <fonts count="50" x14ac:knownFonts="1">
    <font>
      <sz val="11"/>
      <color theme="1"/>
      <name val="ＭＳ Ｐゴシック"/>
      <family val="3"/>
      <charset val="128"/>
      <scheme val="minor"/>
    </font>
    <font>
      <sz val="6"/>
      <name val="ＭＳ Ｐゴシック"/>
      <family val="3"/>
      <charset val="128"/>
    </font>
    <font>
      <b/>
      <sz val="16"/>
      <color indexed="8"/>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color theme="0"/>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9"/>
      <name val="ＭＳ Ｐゴシック"/>
      <family val="3"/>
      <charset val="128"/>
      <scheme val="minor"/>
    </font>
    <font>
      <sz val="9"/>
      <name val="ＭＳ Ｐゴシック"/>
      <family val="3"/>
      <charset val="128"/>
      <scheme val="minor"/>
    </font>
    <font>
      <sz val="9"/>
      <color indexed="81"/>
      <name val="ＭＳ Ｐゴシック"/>
      <family val="3"/>
      <charset val="128"/>
    </font>
    <font>
      <b/>
      <sz val="16"/>
      <color theme="0" tint="-0.14999847407452621"/>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b/>
      <sz val="11"/>
      <color theme="1"/>
      <name val="ＭＳ Ｐゴシック"/>
      <family val="3"/>
      <charset val="128"/>
      <scheme val="minor"/>
    </font>
    <font>
      <sz val="16"/>
      <name val="ＭＳ Ｐゴシック"/>
      <family val="3"/>
      <charset val="128"/>
    </font>
    <font>
      <b/>
      <sz val="12"/>
      <color rgb="FFFF0000"/>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b/>
      <sz val="12"/>
      <color theme="1"/>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4"/>
      <name val="ＭＳ Ｐゴシック"/>
      <family val="3"/>
      <charset val="128"/>
    </font>
    <font>
      <sz val="8"/>
      <color theme="1"/>
      <name val="ＭＳ Ｐゴシック"/>
      <family val="3"/>
      <charset val="128"/>
      <scheme val="minor"/>
    </font>
    <font>
      <b/>
      <sz val="12"/>
      <color indexed="8"/>
      <name val="ＭＳ Ｐゴシック"/>
      <family val="3"/>
      <charset val="128"/>
      <scheme val="minor"/>
    </font>
    <font>
      <b/>
      <sz val="14"/>
      <color indexed="8"/>
      <name val="ＭＳ Ｐゴシック"/>
      <family val="3"/>
      <charset val="128"/>
      <scheme val="minor"/>
    </font>
    <font>
      <b/>
      <sz val="11"/>
      <color indexed="8"/>
      <name val="ＭＳ Ｐゴシック"/>
      <family val="3"/>
      <charset val="128"/>
      <scheme val="minor"/>
    </font>
    <font>
      <sz val="22"/>
      <color theme="1"/>
      <name val="ＭＳ Ｐゴシック"/>
      <family val="3"/>
      <charset val="128"/>
      <scheme val="minor"/>
    </font>
    <font>
      <b/>
      <sz val="9"/>
      <name val="ＭＳ Ｐゴシック"/>
      <family val="3"/>
      <charset val="128"/>
    </font>
    <font>
      <u/>
      <sz val="14"/>
      <color theme="10"/>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5"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right style="medium">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medium">
        <color indexed="64"/>
      </right>
      <top/>
      <bottom/>
      <diagonal/>
    </border>
    <border>
      <left style="thin">
        <color indexed="64"/>
      </left>
      <right style="thin">
        <color indexed="64"/>
      </right>
      <top/>
      <bottom/>
      <diagonal/>
    </border>
    <border>
      <left/>
      <right style="hair">
        <color auto="1"/>
      </right>
      <top/>
      <bottom style="hair">
        <color auto="1"/>
      </bottom>
      <diagonal/>
    </border>
  </borders>
  <cellStyleXfs count="8">
    <xf numFmtId="0" fontId="0" fillId="0" borderId="0">
      <alignment vertical="center"/>
    </xf>
    <xf numFmtId="0" fontId="21" fillId="0" borderId="0">
      <alignment vertical="center"/>
    </xf>
    <xf numFmtId="0" fontId="22" fillId="0" borderId="0">
      <alignment vertical="center"/>
    </xf>
    <xf numFmtId="38" fontId="21" fillId="0" borderId="0" applyFont="0" applyFill="0" applyBorder="0" applyAlignment="0" applyProtection="0">
      <alignment vertical="center"/>
    </xf>
    <xf numFmtId="0" fontId="22" fillId="0" borderId="0"/>
    <xf numFmtId="38" fontId="22" fillId="0" borderId="0" applyFont="0" applyFill="0" applyBorder="0" applyAlignment="0" applyProtection="0"/>
    <xf numFmtId="6" fontId="38"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32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xf>
    <xf numFmtId="0" fontId="5" fillId="0" borderId="0" xfId="0" applyFont="1">
      <alignment vertical="center"/>
    </xf>
    <xf numFmtId="0" fontId="9" fillId="0" borderId="0" xfId="0" applyFont="1" applyAlignment="1">
      <alignment horizontal="left" vertical="top"/>
    </xf>
    <xf numFmtId="0" fontId="0" fillId="0" borderId="17" xfId="0" applyBorder="1">
      <alignment vertical="center"/>
    </xf>
    <xf numFmtId="0" fontId="0" fillId="0" borderId="0" xfId="0" applyAlignment="1">
      <alignment horizontal="right" vertical="center"/>
    </xf>
    <xf numFmtId="0" fontId="8" fillId="0" borderId="0" xfId="0" applyFont="1" applyAlignment="1">
      <alignment vertical="top"/>
    </xf>
    <xf numFmtId="0" fontId="10" fillId="0" borderId="0" xfId="0" applyFont="1" applyAlignment="1">
      <alignment horizontal="left" vertical="center"/>
    </xf>
    <xf numFmtId="0" fontId="11" fillId="2" borderId="34" xfId="0" applyFont="1" applyFill="1" applyBorder="1" applyAlignment="1">
      <alignment horizontal="center" vertical="center"/>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13" fillId="0" borderId="0" xfId="0" applyFont="1" applyAlignment="1">
      <alignment horizontal="right" vertical="center"/>
    </xf>
    <xf numFmtId="0" fontId="0" fillId="3" borderId="0" xfId="0" applyFill="1">
      <alignment vertical="center"/>
    </xf>
    <xf numFmtId="0" fontId="0" fillId="0" borderId="0" xfId="0" applyAlignment="1">
      <alignment horizontal="center" vertical="center" shrinkToFit="1"/>
    </xf>
    <xf numFmtId="0" fontId="18" fillId="0" borderId="1" xfId="0" applyFont="1" applyBorder="1" applyAlignment="1">
      <alignment horizontal="center" vertical="center"/>
    </xf>
    <xf numFmtId="0" fontId="3" fillId="0" borderId="33" xfId="0" applyFont="1" applyBorder="1" applyAlignment="1" applyProtection="1">
      <alignment horizontal="right" vertical="center"/>
      <protection locked="0"/>
    </xf>
    <xf numFmtId="0" fontId="0" fillId="0" borderId="13" xfId="0" applyBorder="1" applyAlignment="1" applyProtection="1">
      <alignment horizontal="center" vertical="center" wrapText="1"/>
      <protection locked="0"/>
    </xf>
    <xf numFmtId="49" fontId="0" fillId="0" borderId="0" xfId="0" applyNumberFormat="1" applyAlignment="1">
      <alignment horizontal="center" vertical="center" shrinkToFit="1"/>
    </xf>
    <xf numFmtId="0" fontId="0" fillId="0" borderId="0" xfId="0" applyAlignment="1">
      <alignment vertical="center" shrinkToFit="1"/>
    </xf>
    <xf numFmtId="14" fontId="0" fillId="0" borderId="0" xfId="0" applyNumberFormat="1" applyAlignment="1">
      <alignment horizontal="center" vertical="center" shrinkToFit="1"/>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3" fillId="4" borderId="12" xfId="0" applyFont="1" applyFill="1" applyBorder="1" applyAlignment="1" applyProtection="1">
      <alignment horizontal="center" vertical="center"/>
      <protection locked="0"/>
    </xf>
    <xf numFmtId="0" fontId="0" fillId="4" borderId="33" xfId="0" applyFill="1" applyBorder="1" applyAlignment="1">
      <alignment horizontal="right" vertical="center"/>
    </xf>
    <xf numFmtId="0" fontId="3" fillId="4" borderId="8" xfId="0" applyFont="1" applyFill="1" applyBorder="1" applyAlignment="1">
      <alignment horizontal="center" vertical="center"/>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9" fillId="0" borderId="0" xfId="0" applyFont="1" applyAlignment="1">
      <alignment horizontal="right" vertical="top" wrapText="1"/>
    </xf>
    <xf numFmtId="0" fontId="0" fillId="0" borderId="55" xfId="0" applyBorder="1">
      <alignment vertical="center"/>
    </xf>
    <xf numFmtId="0" fontId="8" fillId="0" borderId="0" xfId="0" applyFont="1" applyAlignment="1">
      <alignment horizontal="left" vertical="top"/>
    </xf>
    <xf numFmtId="0" fontId="20" fillId="0" borderId="1" xfId="0" applyFont="1" applyBorder="1" applyAlignment="1" applyProtection="1">
      <alignment horizontal="center" vertical="center" wrapText="1"/>
      <protection locked="0"/>
    </xf>
    <xf numFmtId="0" fontId="0" fillId="0" borderId="0" xfId="0" applyAlignment="1">
      <alignment vertical="center" wrapText="1"/>
    </xf>
    <xf numFmtId="0" fontId="0" fillId="0" borderId="24" xfId="0" applyBorder="1" applyAlignment="1" applyProtection="1">
      <alignment horizontal="center" vertical="center" wrapText="1"/>
      <protection locked="0"/>
    </xf>
    <xf numFmtId="0" fontId="25" fillId="6" borderId="1" xfId="1" applyFont="1" applyFill="1" applyBorder="1" applyAlignment="1">
      <alignment horizontal="center" vertical="center" shrinkToFit="1"/>
    </xf>
    <xf numFmtId="0" fontId="0" fillId="0" borderId="0" xfId="4" applyFont="1"/>
    <xf numFmtId="0" fontId="29" fillId="0" borderId="0" xfId="4" applyFont="1"/>
    <xf numFmtId="0" fontId="34" fillId="0" borderId="0" xfId="4" applyFont="1" applyAlignment="1">
      <alignment horizontal="center" vertical="top"/>
    </xf>
    <xf numFmtId="0" fontId="29" fillId="0" borderId="0" xfId="4" applyFont="1" applyAlignment="1">
      <alignment horizontal="center" vertical="center"/>
    </xf>
    <xf numFmtId="0" fontId="28" fillId="0" borderId="0" xfId="4" applyFont="1" applyAlignment="1">
      <alignment horizontal="right"/>
    </xf>
    <xf numFmtId="0" fontId="30" fillId="0" borderId="0" xfId="4" applyFont="1" applyAlignment="1">
      <alignment horizontal="center" vertical="center"/>
    </xf>
    <xf numFmtId="0" fontId="23" fillId="0" borderId="0" xfId="4" applyFont="1" applyAlignment="1">
      <alignment horizontal="center" vertical="center"/>
    </xf>
    <xf numFmtId="0" fontId="34" fillId="0" borderId="0" xfId="4" applyFont="1" applyAlignment="1">
      <alignment horizontal="center" vertical="center"/>
    </xf>
    <xf numFmtId="0" fontId="0" fillId="0" borderId="0" xfId="4" applyFont="1" applyAlignment="1">
      <alignment horizontal="left" vertical="center" shrinkToFit="1"/>
    </xf>
    <xf numFmtId="0" fontId="0" fillId="0" borderId="46" xfId="4" applyFont="1" applyBorder="1" applyAlignment="1">
      <alignment horizontal="center" vertical="center"/>
    </xf>
    <xf numFmtId="49" fontId="0" fillId="0" borderId="0" xfId="4" applyNumberFormat="1" applyFont="1"/>
    <xf numFmtId="0" fontId="0" fillId="0" borderId="3" xfId="4" applyFont="1" applyBorder="1" applyAlignment="1">
      <alignment horizontal="center" vertical="center"/>
    </xf>
    <xf numFmtId="0" fontId="20" fillId="0" borderId="0" xfId="4" applyFont="1" applyAlignment="1">
      <alignment horizontal="left" vertical="center"/>
    </xf>
    <xf numFmtId="0" fontId="20" fillId="0" borderId="0" xfId="4" applyFont="1" applyAlignment="1">
      <alignment vertical="center"/>
    </xf>
    <xf numFmtId="0" fontId="29" fillId="0" borderId="0" xfId="4" applyFont="1" applyAlignment="1">
      <alignment shrinkToFit="1"/>
    </xf>
    <xf numFmtId="0" fontId="30" fillId="0" borderId="0" xfId="4" applyFont="1" applyAlignment="1">
      <alignment vertical="center"/>
    </xf>
    <xf numFmtId="0" fontId="29" fillId="0" borderId="0" xfId="4" applyFont="1" applyAlignment="1">
      <alignment vertical="center"/>
    </xf>
    <xf numFmtId="0" fontId="35" fillId="0" borderId="0" xfId="4" applyFont="1" applyAlignment="1">
      <alignment vertical="center"/>
    </xf>
    <xf numFmtId="0" fontId="28" fillId="0" borderId="0" xfId="4" applyFont="1" applyAlignment="1">
      <alignment vertical="center"/>
    </xf>
    <xf numFmtId="0" fontId="34" fillId="0" borderId="0" xfId="4" applyFont="1" applyAlignment="1">
      <alignment vertical="center"/>
    </xf>
    <xf numFmtId="0" fontId="30" fillId="7" borderId="0" xfId="4" applyFont="1" applyFill="1" applyAlignment="1" applyProtection="1">
      <alignment horizontal="center" vertical="center"/>
      <protection locked="0"/>
    </xf>
    <xf numFmtId="0" fontId="28" fillId="0" borderId="0" xfId="4" applyFont="1" applyAlignment="1">
      <alignment vertical="center" shrinkToFit="1"/>
    </xf>
    <xf numFmtId="0" fontId="0" fillId="0" borderId="3" xfId="4" applyFont="1" applyBorder="1" applyAlignment="1">
      <alignment vertical="center"/>
    </xf>
    <xf numFmtId="0" fontId="0" fillId="0" borderId="69" xfId="0" applyBorder="1">
      <alignment vertical="center"/>
    </xf>
    <xf numFmtId="0" fontId="0" fillId="0" borderId="69" xfId="4" applyFont="1" applyBorder="1"/>
    <xf numFmtId="0" fontId="0" fillId="0" borderId="70" xfId="4" applyFont="1" applyBorder="1"/>
    <xf numFmtId="0" fontId="0" fillId="0" borderId="71" xfId="0" applyBorder="1">
      <alignment vertical="center"/>
    </xf>
    <xf numFmtId="0" fontId="0" fillId="0" borderId="72" xfId="4" applyFont="1" applyBorder="1"/>
    <xf numFmtId="0" fontId="0" fillId="0" borderId="71" xfId="4" applyFont="1" applyBorder="1"/>
    <xf numFmtId="0" fontId="0" fillId="0" borderId="73" xfId="4" applyFont="1" applyBorder="1"/>
    <xf numFmtId="0" fontId="0" fillId="0" borderId="74" xfId="4" applyFont="1" applyBorder="1"/>
    <xf numFmtId="0" fontId="31" fillId="0" borderId="71" xfId="0" applyFont="1" applyBorder="1" applyAlignment="1">
      <alignment vertical="center" shrinkToFit="1"/>
    </xf>
    <xf numFmtId="0" fontId="31" fillId="0" borderId="0" xfId="0" applyFont="1" applyAlignment="1">
      <alignment vertical="center" shrinkToFit="1"/>
    </xf>
    <xf numFmtId="0" fontId="0" fillId="0" borderId="0" xfId="4" applyFont="1" applyAlignment="1">
      <alignment horizontal="left"/>
    </xf>
    <xf numFmtId="0" fontId="27" fillId="0" borderId="0" xfId="1" applyFont="1">
      <alignment vertical="center"/>
    </xf>
    <xf numFmtId="0" fontId="8" fillId="0" borderId="67" xfId="4" applyFont="1" applyBorder="1" applyAlignment="1">
      <alignment horizontal="center" vertical="center"/>
    </xf>
    <xf numFmtId="0" fontId="8" fillId="0" borderId="21" xfId="4" applyFont="1" applyBorder="1" applyAlignment="1">
      <alignment horizontal="center" vertical="center"/>
    </xf>
    <xf numFmtId="38" fontId="0" fillId="0" borderId="0" xfId="0" applyNumberFormat="1" applyAlignment="1">
      <alignment horizontal="center" vertical="center" shrinkToFit="1"/>
    </xf>
    <xf numFmtId="0" fontId="9" fillId="0" borderId="0" xfId="0" applyFont="1" applyAlignment="1">
      <alignment horizontal="center" vertical="center" shrinkToFit="1"/>
    </xf>
    <xf numFmtId="0" fontId="15" fillId="0" borderId="0" xfId="0" applyFont="1" applyAlignment="1">
      <alignment horizontal="center" vertical="center" shrinkToFit="1"/>
    </xf>
    <xf numFmtId="0" fontId="16" fillId="0" borderId="0" xfId="0" applyFont="1" applyAlignment="1">
      <alignment horizontal="center" vertical="center" shrinkToFit="1"/>
    </xf>
    <xf numFmtId="6" fontId="0" fillId="0" borderId="0" xfId="6" applyFont="1" applyAlignment="1">
      <alignment horizontal="center" vertical="center" shrinkToFit="1"/>
    </xf>
    <xf numFmtId="0" fontId="29" fillId="0" borderId="0" xfId="4" applyFont="1" applyAlignment="1">
      <alignment horizontal="left" vertical="center"/>
    </xf>
    <xf numFmtId="0" fontId="0" fillId="0" borderId="0" xfId="4" quotePrefix="1" applyFont="1"/>
    <xf numFmtId="0" fontId="31" fillId="7" borderId="34" xfId="4" applyFont="1" applyFill="1" applyBorder="1" applyAlignment="1" applyProtection="1">
      <alignment horizontal="center" vertical="center"/>
      <protection locked="0"/>
    </xf>
    <xf numFmtId="0" fontId="31" fillId="7" borderId="34" xfId="4" applyFont="1" applyFill="1" applyBorder="1" applyAlignment="1" applyProtection="1">
      <alignment horizontal="center" vertical="center" shrinkToFit="1"/>
      <protection locked="0"/>
    </xf>
    <xf numFmtId="0" fontId="29" fillId="7" borderId="34" xfId="4" applyFont="1" applyFill="1" applyBorder="1" applyAlignment="1" applyProtection="1">
      <alignment horizontal="center" vertical="center" shrinkToFit="1"/>
      <protection locked="0"/>
    </xf>
    <xf numFmtId="0" fontId="34" fillId="0" borderId="19" xfId="4" applyFont="1" applyBorder="1" applyAlignment="1">
      <alignment horizontal="center" vertical="center"/>
    </xf>
    <xf numFmtId="0" fontId="34" fillId="0" borderId="15" xfId="4" applyFont="1" applyBorder="1" applyAlignment="1">
      <alignment horizontal="center" vertical="center"/>
    </xf>
    <xf numFmtId="0" fontId="34" fillId="0" borderId="1" xfId="4" applyFont="1" applyBorder="1" applyAlignment="1">
      <alignment horizontal="center" vertical="center"/>
    </xf>
    <xf numFmtId="0" fontId="34" fillId="0" borderId="76" xfId="4" applyFont="1" applyBorder="1" applyAlignment="1">
      <alignment horizontal="center" vertical="center"/>
    </xf>
    <xf numFmtId="0" fontId="29" fillId="7" borderId="34" xfId="4" applyFont="1" applyFill="1" applyBorder="1" applyAlignment="1" applyProtection="1">
      <alignment horizontal="center" vertical="center"/>
      <protection locked="0"/>
    </xf>
    <xf numFmtId="0" fontId="9" fillId="0" borderId="0" xfId="4" applyFont="1"/>
    <xf numFmtId="0" fontId="41" fillId="0" borderId="68" xfId="0" applyFont="1" applyBorder="1" applyAlignment="1">
      <alignment vertical="top"/>
    </xf>
    <xf numFmtId="0" fontId="5" fillId="0" borderId="0" xfId="0" applyFont="1" applyAlignment="1">
      <alignment horizontal="left" vertical="center"/>
    </xf>
    <xf numFmtId="0" fontId="31" fillId="0" borderId="56" xfId="4" applyFont="1" applyBorder="1" applyAlignment="1">
      <alignment horizontal="center" vertical="center" shrinkToFit="1"/>
    </xf>
    <xf numFmtId="0" fontId="31" fillId="0" borderId="5" xfId="4" applyFont="1" applyBorder="1" applyAlignment="1">
      <alignment horizontal="center" vertical="center" shrinkToFit="1"/>
    </xf>
    <xf numFmtId="0" fontId="9" fillId="0" borderId="0" xfId="0" applyFont="1">
      <alignment vertical="center"/>
    </xf>
    <xf numFmtId="0" fontId="0" fillId="0" borderId="1" xfId="0" applyBorder="1" applyAlignment="1" applyProtection="1">
      <alignment horizontal="center" vertical="center" shrinkToFit="1"/>
      <protection locked="0"/>
    </xf>
    <xf numFmtId="0" fontId="45" fillId="5" borderId="34" xfId="0" applyFont="1" applyFill="1" applyBorder="1" applyAlignment="1" applyProtection="1">
      <alignment horizontal="center" vertical="center"/>
      <protection locked="0"/>
    </xf>
    <xf numFmtId="0" fontId="12" fillId="0" borderId="0" xfId="0" applyFont="1" applyProtection="1">
      <alignment vertical="center"/>
      <protection locked="0"/>
    </xf>
    <xf numFmtId="0" fontId="28" fillId="0" borderId="38" xfId="4" applyFont="1" applyBorder="1" applyAlignment="1">
      <alignment horizontal="center" vertical="center"/>
    </xf>
    <xf numFmtId="0" fontId="0" fillId="0" borderId="0" xfId="4" applyFont="1" applyAlignment="1">
      <alignment horizontal="right"/>
    </xf>
    <xf numFmtId="0" fontId="29" fillId="0" borderId="0" xfId="4" applyFont="1" applyAlignment="1">
      <alignment horizontal="right"/>
    </xf>
    <xf numFmtId="0" fontId="48" fillId="0" borderId="0" xfId="0" applyFont="1">
      <alignment vertical="center"/>
    </xf>
    <xf numFmtId="0" fontId="8" fillId="0" borderId="0" xfId="4" applyFont="1"/>
    <xf numFmtId="0" fontId="49" fillId="0" borderId="0" xfId="4" applyFont="1"/>
    <xf numFmtId="6" fontId="0" fillId="0" borderId="0" xfId="0" applyNumberFormat="1" applyAlignment="1">
      <alignment horizontal="center" vertical="center" shrinkToFit="1"/>
    </xf>
    <xf numFmtId="0" fontId="0" fillId="0" borderId="77" xfId="4" applyFont="1" applyBorder="1"/>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left" vertical="center"/>
    </xf>
    <xf numFmtId="0" fontId="0" fillId="0" borderId="0" xfId="0" applyAlignment="1">
      <alignment horizontal="left" vertical="center"/>
    </xf>
    <xf numFmtId="0" fontId="0" fillId="4" borderId="6" xfId="0" applyFill="1" applyBorder="1" applyAlignment="1">
      <alignment horizontal="center" vertical="center" wrapText="1"/>
    </xf>
    <xf numFmtId="0" fontId="0" fillId="4" borderId="4" xfId="0" applyFill="1" applyBorder="1" applyAlignment="1">
      <alignment horizontal="center" vertical="center"/>
    </xf>
    <xf numFmtId="0" fontId="3" fillId="4" borderId="6" xfId="0" applyFont="1" applyFill="1" applyBorder="1" applyAlignment="1">
      <alignment horizontal="center" vertical="center"/>
    </xf>
    <xf numFmtId="0" fontId="3" fillId="4" borderId="3" xfId="0" applyFont="1" applyFill="1" applyBorder="1" applyAlignment="1">
      <alignment horizontal="center" vertical="center"/>
    </xf>
    <xf numFmtId="49" fontId="4" fillId="0" borderId="37"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0" fillId="4" borderId="6" xfId="0" applyFill="1" applyBorder="1" applyAlignment="1">
      <alignment horizontal="center" vertical="center"/>
    </xf>
    <xf numFmtId="0" fontId="0" fillId="4" borderId="6" xfId="0" applyFill="1" applyBorder="1" applyAlignment="1">
      <alignment horizontal="center" vertical="center" shrinkToFit="1"/>
    </xf>
    <xf numFmtId="0" fontId="0" fillId="4" borderId="3" xfId="0" applyFill="1" applyBorder="1" applyAlignment="1">
      <alignment horizontal="center" vertical="center" shrinkToFit="1"/>
    </xf>
    <xf numFmtId="49" fontId="0" fillId="0" borderId="1"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14" fontId="0" fillId="0" borderId="1" xfId="0" applyNumberForma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8" fillId="4" borderId="25" xfId="0" applyFont="1" applyFill="1" applyBorder="1" applyAlignment="1">
      <alignment horizontal="center" vertical="center"/>
    </xf>
    <xf numFmtId="0" fontId="8" fillId="4" borderId="13" xfId="0" applyFont="1" applyFill="1" applyBorder="1" applyAlignment="1">
      <alignment horizontal="center" vertical="center"/>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0" fillId="0" borderId="19" xfId="0"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44" fillId="4" borderId="62" xfId="0" applyFont="1" applyFill="1" applyBorder="1" applyAlignment="1" applyProtection="1">
      <alignment horizontal="center" vertical="center" shrinkToFit="1"/>
      <protection locked="0"/>
    </xf>
    <xf numFmtId="0" fontId="0" fillId="4" borderId="62" xfId="0" applyFill="1" applyBorder="1" applyAlignment="1" applyProtection="1">
      <alignment horizontal="center" vertical="center" shrinkToFit="1"/>
      <protection locked="0"/>
    </xf>
    <xf numFmtId="0" fontId="8" fillId="4" borderId="5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16" xfId="0" applyFont="1" applyFill="1" applyBorder="1" applyAlignment="1">
      <alignment horizontal="center" vertical="center" wrapText="1"/>
    </xf>
    <xf numFmtId="49" fontId="0" fillId="0" borderId="16"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176" fontId="4" fillId="0" borderId="44" xfId="0" applyNumberFormat="1" applyFont="1" applyBorder="1" applyAlignment="1" applyProtection="1">
      <alignment horizontal="left" vertical="center"/>
      <protection locked="0"/>
    </xf>
    <xf numFmtId="176" fontId="4" fillId="0" borderId="30" xfId="0" applyNumberFormat="1" applyFont="1" applyBorder="1" applyAlignment="1" applyProtection="1">
      <alignment horizontal="left" vertical="center"/>
      <protection locked="0"/>
    </xf>
    <xf numFmtId="0" fontId="43" fillId="0" borderId="32"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3" fillId="0" borderId="44" xfId="0" applyFont="1" applyBorder="1" applyAlignment="1" applyProtection="1">
      <alignment horizontal="center" vertical="center"/>
      <protection locked="0"/>
    </xf>
    <xf numFmtId="0" fontId="3" fillId="0" borderId="60"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42" fillId="0" borderId="0" xfId="0" applyFont="1" applyAlignment="1" applyProtection="1">
      <alignment horizontal="center" vertical="center" shrinkToFit="1"/>
      <protection locked="0"/>
    </xf>
    <xf numFmtId="0" fontId="3" fillId="0" borderId="36" xfId="0" applyFont="1" applyBorder="1" applyAlignment="1" applyProtection="1">
      <alignment vertical="center" shrinkToFit="1"/>
      <protection locked="0"/>
    </xf>
    <xf numFmtId="0" fontId="0" fillId="4" borderId="18"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3" fillId="0" borderId="19"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8" fillId="4" borderId="29"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9" fillId="4" borderId="23"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9" fillId="4" borderId="2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8" fillId="4" borderId="21" xfId="0" applyFont="1" applyFill="1" applyBorder="1" applyAlignment="1">
      <alignment horizontal="center" vertical="center" wrapText="1"/>
    </xf>
    <xf numFmtId="0" fontId="8" fillId="4" borderId="2" xfId="0" applyFont="1" applyFill="1" applyBorder="1" applyAlignment="1">
      <alignment horizontal="center" vertical="center"/>
    </xf>
    <xf numFmtId="0" fontId="4" fillId="0" borderId="11" xfId="0" applyFont="1" applyBorder="1" applyProtection="1">
      <alignment vertical="center"/>
      <protection locked="0"/>
    </xf>
    <xf numFmtId="0" fontId="4" fillId="0" borderId="2" xfId="0" applyFont="1" applyBorder="1" applyProtection="1">
      <alignment vertical="center"/>
      <protection locked="0"/>
    </xf>
    <xf numFmtId="0" fontId="0" fillId="4" borderId="10" xfId="0" applyFill="1" applyBorder="1" applyAlignment="1">
      <alignment horizontal="center" vertical="center"/>
    </xf>
    <xf numFmtId="0" fontId="3" fillId="0" borderId="1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49" fontId="4" fillId="0" borderId="30" xfId="0" applyNumberFormat="1" applyFont="1" applyBorder="1" applyAlignment="1" applyProtection="1">
      <alignment horizontal="left" vertical="center"/>
      <protection locked="0"/>
    </xf>
    <xf numFmtId="49" fontId="4" fillId="0" borderId="31" xfId="0" applyNumberFormat="1" applyFont="1" applyBorder="1" applyAlignment="1" applyProtection="1">
      <alignment horizontal="left"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6" xfId="0" applyFont="1" applyFill="1" applyBorder="1" applyAlignment="1" applyProtection="1">
      <alignment horizontal="center" vertical="center" wrapText="1"/>
      <protection locked="0"/>
    </xf>
    <xf numFmtId="0" fontId="9" fillId="4" borderId="27" xfId="0" applyFont="1"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45" xfId="0"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49" fontId="3" fillId="0" borderId="15" xfId="0" applyNumberFormat="1" applyFont="1" applyBorder="1" applyAlignment="1" applyProtection="1">
      <alignment horizontal="center" vertical="center" wrapText="1"/>
      <protection locked="0"/>
    </xf>
    <xf numFmtId="49" fontId="3" fillId="0" borderId="54" xfId="0" applyNumberFormat="1" applyFont="1" applyBorder="1" applyAlignment="1" applyProtection="1">
      <alignment horizontal="center" vertical="center" wrapText="1"/>
      <protection locked="0"/>
    </xf>
    <xf numFmtId="49" fontId="3" fillId="0" borderId="16" xfId="0" applyNumberFormat="1" applyFont="1" applyBorder="1" applyAlignment="1" applyProtection="1">
      <alignment horizontal="center" vertical="center"/>
      <protection locked="0"/>
    </xf>
    <xf numFmtId="49" fontId="3" fillId="0" borderId="61" xfId="0" applyNumberFormat="1"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8"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0" fillId="4" borderId="16" xfId="0" applyFill="1" applyBorder="1" applyAlignment="1">
      <alignment horizontal="center" vertical="center"/>
    </xf>
    <xf numFmtId="0" fontId="0" fillId="4" borderId="15" xfId="0" applyFill="1" applyBorder="1" applyAlignment="1">
      <alignment horizontal="center" vertical="center"/>
    </xf>
    <xf numFmtId="0" fontId="47" fillId="0" borderId="0" xfId="7" applyFont="1" applyAlignment="1">
      <alignment horizontal="center" vertical="center"/>
    </xf>
    <xf numFmtId="0" fontId="0" fillId="0" borderId="5" xfId="0" applyBorder="1" applyAlignment="1">
      <alignment horizontal="center" vertical="center" shrinkToFit="1"/>
    </xf>
    <xf numFmtId="0" fontId="4" fillId="0" borderId="2"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5" xfId="0" applyFont="1" applyBorder="1" applyAlignment="1">
      <alignment horizontal="center" vertical="center"/>
    </xf>
    <xf numFmtId="0" fontId="18" fillId="0" borderId="46" xfId="0" applyFont="1" applyBorder="1" applyAlignment="1">
      <alignment horizontal="center" vertical="center"/>
    </xf>
    <xf numFmtId="0" fontId="8" fillId="0" borderId="12" xfId="0" applyFont="1" applyBorder="1" applyAlignment="1">
      <alignment vertical="top" wrapText="1"/>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49" fontId="3" fillId="0" borderId="52" xfId="0" applyNumberFormat="1" applyFont="1" applyBorder="1" applyAlignment="1" applyProtection="1">
      <alignment horizontal="center" vertical="center" shrinkToFit="1"/>
      <protection locked="0"/>
    </xf>
    <xf numFmtId="49" fontId="3" fillId="0" borderId="17" xfId="0" applyNumberFormat="1" applyFont="1" applyBorder="1" applyAlignment="1" applyProtection="1">
      <alignment horizontal="center" vertical="center" shrinkToFit="1"/>
      <protection locked="0"/>
    </xf>
    <xf numFmtId="49" fontId="3" fillId="0" borderId="53" xfId="0" applyNumberFormat="1"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protection locked="0"/>
    </xf>
    <xf numFmtId="0" fontId="31" fillId="0" borderId="35" xfId="0" applyFont="1" applyBorder="1" applyAlignment="1" applyProtection="1">
      <alignment horizontal="left" vertical="center" shrinkToFit="1"/>
      <protection locked="0"/>
    </xf>
    <xf numFmtId="0" fontId="31" fillId="0" borderId="0" xfId="0" applyFont="1" applyAlignment="1" applyProtection="1">
      <alignment horizontal="left" vertical="center" shrinkToFit="1"/>
      <protection locked="0"/>
    </xf>
    <xf numFmtId="0" fontId="26" fillId="6" borderId="1" xfId="1" applyFont="1" applyFill="1" applyBorder="1" applyAlignment="1">
      <alignment horizontal="center" vertical="center"/>
    </xf>
    <xf numFmtId="0" fontId="26" fillId="6" borderId="10" xfId="1" applyFont="1" applyFill="1" applyBorder="1" applyAlignment="1">
      <alignment horizontal="center" vertical="center"/>
    </xf>
    <xf numFmtId="0" fontId="26" fillId="6" borderId="11" xfId="1" applyFont="1" applyFill="1" applyBorder="1" applyAlignment="1">
      <alignment horizontal="center" vertical="center"/>
    </xf>
    <xf numFmtId="0" fontId="26" fillId="6" borderId="2" xfId="1" applyFont="1" applyFill="1" applyBorder="1" applyAlignment="1">
      <alignment horizontal="center" vertical="center"/>
    </xf>
    <xf numFmtId="177" fontId="26" fillId="6" borderId="1" xfId="1" applyNumberFormat="1" applyFont="1" applyFill="1" applyBorder="1" applyAlignment="1">
      <alignment horizontal="center" vertical="center"/>
    </xf>
    <xf numFmtId="0" fontId="25" fillId="0" borderId="0" xfId="1" applyFont="1" applyAlignment="1">
      <alignment horizontal="left" vertical="center"/>
    </xf>
    <xf numFmtId="0" fontId="25" fillId="0" borderId="75" xfId="1" applyFont="1" applyBorder="1" applyAlignment="1">
      <alignment horizontal="left" vertical="center"/>
    </xf>
    <xf numFmtId="0" fontId="25" fillId="0" borderId="1" xfId="1" applyFont="1" applyBorder="1" applyAlignment="1" applyProtection="1">
      <alignment horizontal="center" vertical="center" shrinkToFit="1"/>
      <protection locked="0"/>
    </xf>
    <xf numFmtId="0" fontId="26" fillId="7" borderId="65" xfId="1" applyFont="1" applyFill="1" applyBorder="1" applyAlignment="1" applyProtection="1">
      <alignment horizontal="center" vertical="center" wrapText="1"/>
      <protection locked="0"/>
    </xf>
    <xf numFmtId="0" fontId="26" fillId="7" borderId="38" xfId="1" applyFont="1" applyFill="1" applyBorder="1" applyAlignment="1" applyProtection="1">
      <alignment horizontal="center" vertical="center" wrapText="1"/>
      <protection locked="0"/>
    </xf>
    <xf numFmtId="0" fontId="26" fillId="7" borderId="39" xfId="1" applyFont="1" applyFill="1" applyBorder="1" applyAlignment="1" applyProtection="1">
      <alignment horizontal="center" vertical="center" wrapText="1"/>
      <protection locked="0"/>
    </xf>
    <xf numFmtId="0" fontId="27" fillId="7" borderId="1" xfId="1" applyFont="1" applyFill="1" applyBorder="1" applyAlignment="1" applyProtection="1">
      <alignment horizontal="center" vertical="center" shrinkToFit="1"/>
      <protection locked="0"/>
    </xf>
    <xf numFmtId="0" fontId="37" fillId="7" borderId="10" xfId="1" applyFont="1" applyFill="1" applyBorder="1" applyAlignment="1" applyProtection="1">
      <alignment horizontal="center" vertical="center" shrinkToFit="1"/>
      <protection locked="0"/>
    </xf>
    <xf numFmtId="0" fontId="37" fillId="7" borderId="11" xfId="1" applyFont="1" applyFill="1" applyBorder="1" applyAlignment="1" applyProtection="1">
      <alignment horizontal="center" vertical="center" shrinkToFit="1"/>
      <protection locked="0"/>
    </xf>
    <xf numFmtId="0" fontId="37" fillId="7" borderId="2" xfId="1" applyFont="1" applyFill="1" applyBorder="1" applyAlignment="1" applyProtection="1">
      <alignment horizontal="center" vertical="center" shrinkToFit="1"/>
      <protection locked="0"/>
    </xf>
    <xf numFmtId="38" fontId="37" fillId="0" borderId="1" xfId="3" applyFont="1" applyFill="1" applyBorder="1" applyAlignment="1" applyProtection="1">
      <alignment horizontal="center" vertical="center" shrinkToFit="1"/>
    </xf>
    <xf numFmtId="0" fontId="28" fillId="7" borderId="5" xfId="4" applyFont="1" applyFill="1" applyBorder="1" applyAlignment="1" applyProtection="1">
      <alignment horizontal="center" vertical="center" shrinkToFit="1"/>
      <protection locked="0"/>
    </xf>
    <xf numFmtId="0" fontId="0" fillId="0" borderId="56" xfId="4" applyFont="1" applyBorder="1" applyAlignment="1">
      <alignment horizontal="center" vertical="center"/>
    </xf>
    <xf numFmtId="0" fontId="0" fillId="0" borderId="57" xfId="4" applyFont="1" applyBorder="1" applyAlignment="1">
      <alignment horizontal="center" vertical="center"/>
    </xf>
    <xf numFmtId="0" fontId="8" fillId="0" borderId="56" xfId="4" applyFont="1" applyBorder="1" applyAlignment="1">
      <alignment horizontal="left" vertical="center" shrinkToFit="1"/>
    </xf>
    <xf numFmtId="0" fontId="28" fillId="0" borderId="0" xfId="4" applyFont="1" applyAlignment="1">
      <alignment horizontal="right" vertical="center" shrinkToFit="1"/>
    </xf>
    <xf numFmtId="0" fontId="35" fillId="9" borderId="6" xfId="4" applyFont="1" applyFill="1" applyBorder="1" applyAlignment="1">
      <alignment horizontal="center" vertical="center"/>
    </xf>
    <xf numFmtId="0" fontId="35" fillId="9" borderId="4" xfId="4" applyFont="1" applyFill="1" applyBorder="1" applyAlignment="1">
      <alignment horizontal="center" vertical="center"/>
    </xf>
    <xf numFmtId="178" fontId="34" fillId="0" borderId="10" xfId="4" applyNumberFormat="1" applyFont="1" applyBorder="1" applyAlignment="1">
      <alignment horizontal="right" vertical="center"/>
    </xf>
    <xf numFmtId="178" fontId="34" fillId="0" borderId="11" xfId="4" applyNumberFormat="1" applyFont="1" applyBorder="1" applyAlignment="1">
      <alignment horizontal="right" vertical="center"/>
    </xf>
    <xf numFmtId="0" fontId="8" fillId="0" borderId="8" xfId="4" applyFont="1" applyBorder="1" applyAlignment="1">
      <alignment horizontal="left" vertical="center" wrapText="1" shrinkToFit="1"/>
    </xf>
    <xf numFmtId="0" fontId="0" fillId="0" borderId="11" xfId="4" applyFont="1" applyBorder="1" applyAlignment="1">
      <alignment horizontal="center" vertical="center"/>
    </xf>
    <xf numFmtId="0" fontId="0" fillId="0" borderId="2" xfId="4" applyFont="1" applyBorder="1" applyAlignment="1">
      <alignment horizontal="center" vertical="center"/>
    </xf>
    <xf numFmtId="38" fontId="11" fillId="0" borderId="66" xfId="4" applyNumberFormat="1" applyFont="1" applyBorder="1" applyAlignment="1">
      <alignment horizontal="center" vertical="center"/>
    </xf>
    <xf numFmtId="0" fontId="11" fillId="0" borderId="4" xfId="4" applyFont="1" applyBorder="1" applyAlignment="1">
      <alignment horizontal="center" vertical="center"/>
    </xf>
    <xf numFmtId="38" fontId="35" fillId="0" borderId="66" xfId="5" applyFont="1" applyFill="1" applyBorder="1" applyAlignment="1" applyProtection="1">
      <alignment horizontal="right" vertical="center"/>
    </xf>
    <xf numFmtId="38" fontId="35" fillId="0" borderId="4" xfId="5" applyFont="1" applyFill="1" applyBorder="1" applyAlignment="1" applyProtection="1">
      <alignment horizontal="right" vertical="center"/>
    </xf>
    <xf numFmtId="0" fontId="34" fillId="8" borderId="6" xfId="4" applyFont="1" applyFill="1" applyBorder="1" applyAlignment="1">
      <alignment horizontal="center" vertical="center"/>
    </xf>
    <xf numFmtId="0" fontId="34" fillId="8" borderId="4" xfId="4" applyFont="1" applyFill="1" applyBorder="1" applyAlignment="1">
      <alignment horizontal="center" vertical="center"/>
    </xf>
    <xf numFmtId="0" fontId="34" fillId="8" borderId="17" xfId="4" applyFont="1" applyFill="1" applyBorder="1" applyAlignment="1">
      <alignment horizontal="center" vertical="center"/>
    </xf>
    <xf numFmtId="0" fontId="34" fillId="8" borderId="6" xfId="4" applyFont="1" applyFill="1" applyBorder="1" applyAlignment="1">
      <alignment horizontal="center" vertical="center" shrinkToFit="1"/>
    </xf>
    <xf numFmtId="0" fontId="34" fillId="8" borderId="4" xfId="4" applyFont="1" applyFill="1" applyBorder="1" applyAlignment="1">
      <alignment horizontal="center" vertical="center" shrinkToFit="1"/>
    </xf>
    <xf numFmtId="0" fontId="34" fillId="0" borderId="6" xfId="4" applyFont="1" applyBorder="1" applyAlignment="1">
      <alignment horizontal="center" vertical="center"/>
    </xf>
    <xf numFmtId="0" fontId="34" fillId="0" borderId="4" xfId="4" applyFont="1" applyBorder="1" applyAlignment="1">
      <alignment horizontal="center" vertical="center"/>
    </xf>
    <xf numFmtId="0" fontId="34" fillId="0" borderId="65" xfId="4" applyFont="1" applyBorder="1" applyAlignment="1">
      <alignment horizontal="center" vertical="center"/>
    </xf>
    <xf numFmtId="0" fontId="34" fillId="0" borderId="66" xfId="4" applyFont="1" applyBorder="1" applyAlignment="1">
      <alignment horizontal="center" vertical="center"/>
    </xf>
    <xf numFmtId="0" fontId="34" fillId="0" borderId="3" xfId="4" applyFont="1" applyBorder="1" applyAlignment="1">
      <alignment horizontal="center" vertical="center"/>
    </xf>
    <xf numFmtId="178" fontId="34" fillId="0" borderId="28" xfId="4" applyNumberFormat="1" applyFont="1" applyBorder="1" applyAlignment="1">
      <alignment horizontal="right" vertical="center"/>
    </xf>
    <xf numFmtId="178" fontId="34" fillId="0" borderId="56" xfId="4" applyNumberFormat="1" applyFont="1" applyBorder="1" applyAlignment="1">
      <alignment horizontal="right" vertical="center"/>
    </xf>
    <xf numFmtId="0" fontId="23" fillId="0" borderId="11" xfId="4" applyFont="1" applyBorder="1" applyAlignment="1">
      <alignment horizontal="left" vertical="center" shrinkToFit="1"/>
    </xf>
    <xf numFmtId="0" fontId="8" fillId="0" borderId="11" xfId="4" applyFont="1" applyBorder="1" applyAlignment="1">
      <alignment horizontal="left" vertical="center" shrinkToFit="1"/>
    </xf>
    <xf numFmtId="0" fontId="33" fillId="0" borderId="0" xfId="4" applyFont="1" applyAlignment="1">
      <alignment horizontal="center" vertical="top"/>
    </xf>
    <xf numFmtId="0" fontId="30" fillId="7" borderId="0" xfId="4" applyFont="1" applyFill="1" applyAlignment="1" applyProtection="1">
      <alignment horizontal="right" vertical="center" shrinkToFit="1"/>
      <protection locked="0"/>
    </xf>
    <xf numFmtId="0" fontId="30" fillId="0" borderId="37" xfId="4" applyFont="1" applyBorder="1" applyAlignment="1">
      <alignment horizontal="center" vertical="center"/>
    </xf>
    <xf numFmtId="0" fontId="30" fillId="0" borderId="38" xfId="4" applyFont="1" applyBorder="1" applyAlignment="1">
      <alignment horizontal="center" vertical="center"/>
    </xf>
    <xf numFmtId="0" fontId="36" fillId="7" borderId="38" xfId="4" applyFont="1" applyFill="1" applyBorder="1" applyAlignment="1" applyProtection="1">
      <alignment horizontal="center" vertical="center"/>
      <protection locked="0"/>
    </xf>
    <xf numFmtId="0" fontId="36" fillId="7" borderId="39" xfId="4" applyFont="1" applyFill="1" applyBorder="1" applyAlignment="1" applyProtection="1">
      <alignment horizontal="center" vertical="center"/>
      <protection locked="0"/>
    </xf>
    <xf numFmtId="0" fontId="29" fillId="0" borderId="0" xfId="4" applyFont="1" applyAlignment="1">
      <alignment horizontal="right" vertical="center"/>
    </xf>
    <xf numFmtId="6" fontId="48" fillId="0" borderId="1" xfId="4" applyNumberFormat="1" applyFont="1" applyBorder="1" applyAlignment="1">
      <alignment horizontal="center" vertical="center"/>
    </xf>
    <xf numFmtId="0" fontId="48" fillId="0" borderId="1" xfId="4" applyFont="1" applyBorder="1" applyAlignment="1">
      <alignment horizontal="center" vertical="center"/>
    </xf>
    <xf numFmtId="0" fontId="32" fillId="0" borderId="0" xfId="4" applyFont="1" applyAlignment="1">
      <alignment horizontal="center" vertical="center"/>
    </xf>
    <xf numFmtId="0" fontId="31" fillId="0" borderId="16" xfId="4" applyFont="1" applyBorder="1" applyAlignment="1">
      <alignment horizontal="center" vertical="center"/>
    </xf>
    <xf numFmtId="6" fontId="31" fillId="0" borderId="1" xfId="4" applyNumberFormat="1" applyFont="1" applyBorder="1" applyAlignment="1">
      <alignment horizontal="center" vertical="center"/>
    </xf>
    <xf numFmtId="0" fontId="31" fillId="0" borderId="1" xfId="4" applyFont="1" applyBorder="1" applyAlignment="1">
      <alignment horizontal="center" vertical="center"/>
    </xf>
    <xf numFmtId="179" fontId="48" fillId="0" borderId="1" xfId="4" applyNumberFormat="1" applyFont="1" applyBorder="1" applyAlignment="1" applyProtection="1">
      <alignment horizontal="center" vertical="center"/>
      <protection locked="0"/>
    </xf>
    <xf numFmtId="6" fontId="0" fillId="0" borderId="1" xfId="6" applyFont="1" applyBorder="1" applyAlignment="1">
      <alignment horizontal="center" vertical="center"/>
    </xf>
    <xf numFmtId="0" fontId="31" fillId="0" borderId="10" xfId="4" applyFont="1" applyBorder="1" applyAlignment="1">
      <alignment horizontal="center" vertical="center"/>
    </xf>
    <xf numFmtId="0" fontId="31" fillId="0" borderId="2" xfId="4" applyFont="1" applyBorder="1" applyAlignment="1">
      <alignment horizontal="center" vertical="center"/>
    </xf>
    <xf numFmtId="0" fontId="40" fillId="7" borderId="5" xfId="4" applyFont="1" applyFill="1" applyBorder="1" applyAlignment="1" applyProtection="1">
      <alignment horizontal="center" vertical="center" shrinkToFit="1"/>
      <protection locked="0"/>
    </xf>
    <xf numFmtId="0" fontId="46" fillId="0" borderId="0" xfId="4" applyFont="1" applyAlignment="1">
      <alignment horizontal="left" vertical="center" wrapText="1"/>
    </xf>
    <xf numFmtId="0" fontId="46" fillId="0" borderId="0" xfId="4" applyFont="1" applyAlignment="1">
      <alignment horizontal="left" vertical="center"/>
    </xf>
  </cellXfs>
  <cellStyles count="8">
    <cellStyle name="Normal" xfId="4" xr:uid="{F3218C00-6065-4F13-8399-A95F653315E8}"/>
    <cellStyle name="ハイパーリンク" xfId="7" builtinId="8"/>
    <cellStyle name="桁区切り 2" xfId="3" xr:uid="{0B813EDB-FC7D-43E4-BC69-34280060D9BF}"/>
    <cellStyle name="桁区切り 3" xfId="5" xr:uid="{CBEA219D-886C-472F-B748-60B81C1259F2}"/>
    <cellStyle name="通貨" xfId="6" builtinId="7"/>
    <cellStyle name="標準" xfId="0" builtinId="0"/>
    <cellStyle name="標準 2" xfId="1" xr:uid="{A3834B31-E825-43F7-A38A-855A2450C3D7}"/>
    <cellStyle name="標準 2 2" xfId="2" xr:uid="{00D65CBA-0B72-4C78-B3A1-9AA0F48EE5BC}"/>
  </cellStyles>
  <dxfs count="22">
    <dxf>
      <fill>
        <patternFill>
          <bgColor theme="0" tint="-0.24994659260841701"/>
        </patternFill>
      </fill>
    </dxf>
    <dxf>
      <fill>
        <patternFill>
          <bgColor rgb="FFFF0000"/>
        </patternFill>
      </fill>
    </dxf>
    <dxf>
      <fill>
        <patternFill>
          <bgColor rgb="FFFF0000"/>
        </patternFill>
      </fill>
    </dxf>
    <dxf>
      <fill>
        <patternFill>
          <bgColor rgb="FF66FFFF"/>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0713-4729-41F4-BBAC-B0E37DC0A6C5}">
  <sheetPr>
    <tabColor rgb="FFFF0000"/>
  </sheetPr>
  <dimension ref="A1:B72"/>
  <sheetViews>
    <sheetView view="pageBreakPreview" zoomScale="60" zoomScaleNormal="100" workbookViewId="0">
      <selection activeCell="AA44" sqref="AA44"/>
    </sheetView>
  </sheetViews>
  <sheetFormatPr defaultRowHeight="13" x14ac:dyDescent="0.2"/>
  <cols>
    <col min="1" max="1" width="2.36328125" customWidth="1"/>
    <col min="2" max="26" width="4.90625" customWidth="1"/>
  </cols>
  <sheetData>
    <row r="1" spans="1:2" ht="19.5" customHeight="1" x14ac:dyDescent="0.2">
      <c r="A1" t="s">
        <v>280</v>
      </c>
    </row>
    <row r="2" spans="1:2" ht="19.5" customHeight="1" x14ac:dyDescent="0.2">
      <c r="B2" s="102" t="s">
        <v>251</v>
      </c>
    </row>
    <row r="3" spans="1:2" ht="19.5" customHeight="1" x14ac:dyDescent="0.2">
      <c r="B3" t="s">
        <v>245</v>
      </c>
    </row>
    <row r="4" spans="1:2" ht="19.5" customHeight="1" x14ac:dyDescent="0.2">
      <c r="B4" t="s">
        <v>255</v>
      </c>
    </row>
    <row r="5" spans="1:2" ht="19.5" customHeight="1" x14ac:dyDescent="0.2">
      <c r="B5" t="s">
        <v>256</v>
      </c>
    </row>
    <row r="6" spans="1:2" ht="19.5" customHeight="1" x14ac:dyDescent="0.2">
      <c r="B6" t="s">
        <v>257</v>
      </c>
    </row>
    <row r="7" spans="1:2" ht="19.5" customHeight="1" x14ac:dyDescent="0.2">
      <c r="B7" t="s">
        <v>258</v>
      </c>
    </row>
    <row r="8" spans="1:2" ht="19.5" customHeight="1" x14ac:dyDescent="0.2">
      <c r="B8" t="s">
        <v>246</v>
      </c>
    </row>
    <row r="9" spans="1:2" ht="19.5" customHeight="1" x14ac:dyDescent="0.2">
      <c r="B9" t="s">
        <v>259</v>
      </c>
    </row>
    <row r="10" spans="1:2" ht="19.5" customHeight="1" x14ac:dyDescent="0.2">
      <c r="B10" t="s">
        <v>260</v>
      </c>
    </row>
    <row r="11" spans="1:2" ht="19.5" customHeight="1" x14ac:dyDescent="0.2">
      <c r="B11" t="s">
        <v>261</v>
      </c>
    </row>
    <row r="12" spans="1:2" ht="19.5" customHeight="1" x14ac:dyDescent="0.2">
      <c r="B12" t="s">
        <v>262</v>
      </c>
    </row>
    <row r="13" spans="1:2" ht="19.5" customHeight="1" x14ac:dyDescent="0.2">
      <c r="B13" t="s">
        <v>263</v>
      </c>
    </row>
    <row r="14" spans="1:2" ht="19.5" customHeight="1" x14ac:dyDescent="0.2">
      <c r="B14" t="s">
        <v>264</v>
      </c>
    </row>
    <row r="15" spans="1:2" ht="19.5" customHeight="1" x14ac:dyDescent="0.2">
      <c r="B15" t="s">
        <v>265</v>
      </c>
    </row>
    <row r="16" spans="1:2" ht="19.5" customHeight="1" x14ac:dyDescent="0.2">
      <c r="B16" t="s">
        <v>266</v>
      </c>
    </row>
    <row r="17" spans="1:2" x14ac:dyDescent="0.2">
      <c r="B17" t="s">
        <v>248</v>
      </c>
    </row>
    <row r="18" spans="1:2" ht="19.5" customHeight="1" x14ac:dyDescent="0.2">
      <c r="B18" t="s">
        <v>267</v>
      </c>
    </row>
    <row r="19" spans="1:2" ht="19.5" customHeight="1" x14ac:dyDescent="0.2">
      <c r="B19" t="s">
        <v>268</v>
      </c>
    </row>
    <row r="20" spans="1:2" ht="19.5" customHeight="1" x14ac:dyDescent="0.2">
      <c r="B20" t="s">
        <v>249</v>
      </c>
    </row>
    <row r="21" spans="1:2" ht="19.5" customHeight="1" x14ac:dyDescent="0.2">
      <c r="B21" t="s">
        <v>269</v>
      </c>
    </row>
    <row r="22" spans="1:2" ht="19.5" customHeight="1" x14ac:dyDescent="0.2">
      <c r="B22" t="s">
        <v>253</v>
      </c>
    </row>
    <row r="23" spans="1:2" ht="19.5" customHeight="1" x14ac:dyDescent="0.2">
      <c r="B23" t="s">
        <v>242</v>
      </c>
    </row>
    <row r="24" spans="1:2" ht="19.5" customHeight="1" x14ac:dyDescent="0.2">
      <c r="B24" t="s">
        <v>254</v>
      </c>
    </row>
    <row r="25" spans="1:2" ht="19.5" customHeight="1" x14ac:dyDescent="0.2"/>
    <row r="26" spans="1:2" ht="19.5" customHeight="1" x14ac:dyDescent="0.2">
      <c r="B26" s="102" t="s">
        <v>250</v>
      </c>
    </row>
    <row r="27" spans="1:2" ht="19.5" customHeight="1" x14ac:dyDescent="0.2">
      <c r="B27" t="s">
        <v>270</v>
      </c>
    </row>
    <row r="28" spans="1:2" ht="19.5" customHeight="1" x14ac:dyDescent="0.2">
      <c r="B28" t="s">
        <v>271</v>
      </c>
    </row>
    <row r="29" spans="1:2" ht="19.5" customHeight="1" x14ac:dyDescent="0.2">
      <c r="B29" t="s">
        <v>272</v>
      </c>
    </row>
    <row r="30" spans="1:2" ht="19.5" customHeight="1" x14ac:dyDescent="0.2">
      <c r="B30" t="s">
        <v>273</v>
      </c>
    </row>
    <row r="31" spans="1:2" ht="19.5" customHeight="1" x14ac:dyDescent="0.2">
      <c r="B31" t="s">
        <v>274</v>
      </c>
    </row>
    <row r="32" spans="1:2" ht="19.5" customHeight="1" x14ac:dyDescent="0.2">
      <c r="A32" t="s">
        <v>281</v>
      </c>
    </row>
    <row r="33" spans="2:2" ht="19.5" customHeight="1" x14ac:dyDescent="0.2">
      <c r="B33" t="s">
        <v>275</v>
      </c>
    </row>
    <row r="34" spans="2:2" ht="19.5" customHeight="1" x14ac:dyDescent="0.2">
      <c r="B34" t="s">
        <v>276</v>
      </c>
    </row>
    <row r="35" spans="2:2" ht="19.5" customHeight="1" x14ac:dyDescent="0.2"/>
    <row r="36" spans="2:2" ht="19.5" customHeight="1" x14ac:dyDescent="0.2">
      <c r="B36" t="s">
        <v>277</v>
      </c>
    </row>
    <row r="37" spans="2:2" ht="19.5" customHeight="1" x14ac:dyDescent="0.2">
      <c r="B37" t="s">
        <v>278</v>
      </c>
    </row>
    <row r="38" spans="2:2" ht="19.5" customHeight="1" x14ac:dyDescent="0.2">
      <c r="B38" t="s">
        <v>279</v>
      </c>
    </row>
    <row r="39" spans="2:2" ht="19.5" customHeight="1" x14ac:dyDescent="0.2"/>
    <row r="40" spans="2:2" ht="19.5" customHeight="1" x14ac:dyDescent="0.2">
      <c r="B40" t="s">
        <v>296</v>
      </c>
    </row>
    <row r="41" spans="2:2" ht="19.5" customHeight="1" x14ac:dyDescent="0.2">
      <c r="B41" t="s">
        <v>297</v>
      </c>
    </row>
    <row r="42" spans="2:2" ht="19.5" customHeight="1" x14ac:dyDescent="0.2">
      <c r="B42" t="s">
        <v>298</v>
      </c>
    </row>
    <row r="43" spans="2:2" ht="19.5" customHeight="1" x14ac:dyDescent="0.2"/>
    <row r="44" spans="2:2" ht="19.5" customHeight="1" x14ac:dyDescent="0.2"/>
    <row r="45" spans="2:2" ht="19.5" customHeight="1" x14ac:dyDescent="0.2"/>
    <row r="46" spans="2:2" ht="19.5" customHeight="1" x14ac:dyDescent="0.2"/>
    <row r="47" spans="2:2" ht="19.5" customHeight="1" x14ac:dyDescent="0.2"/>
    <row r="48" spans="2:2"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sheetData>
  <phoneticPr fontId="14"/>
  <pageMargins left="0.51181102362204722" right="0.31496062992125984" top="0.55118110236220474" bottom="0.35433070866141736" header="0.31496062992125984" footer="0.31496062992125984"/>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AL55"/>
  <sheetViews>
    <sheetView showGridLines="0" showZeros="0" tabSelected="1" view="pageBreakPreview" zoomScale="70" zoomScaleNormal="70" zoomScaleSheetLayoutView="85" workbookViewId="0">
      <selection activeCell="D5" sqref="D5:K5"/>
    </sheetView>
  </sheetViews>
  <sheetFormatPr defaultRowHeight="13" x14ac:dyDescent="0.2"/>
  <cols>
    <col min="1" max="1" width="15.453125" customWidth="1"/>
    <col min="2" max="2" width="6.90625" customWidth="1"/>
    <col min="3" max="3" width="5.6328125" customWidth="1"/>
    <col min="4" max="4" width="6.08984375" customWidth="1"/>
    <col min="5" max="10" width="5.90625" customWidth="1"/>
    <col min="11" max="11" width="6.08984375" customWidth="1"/>
    <col min="12" max="13" width="6.90625" customWidth="1"/>
    <col min="14" max="17" width="6.453125" customWidth="1"/>
    <col min="18" max="19" width="8.26953125" customWidth="1"/>
    <col min="20" max="20" width="4.6328125" customWidth="1"/>
    <col min="21" max="21" width="5.90625" customWidth="1"/>
    <col min="22" max="22" width="5" customWidth="1"/>
    <col min="28" max="28" width="6.90625" customWidth="1"/>
    <col min="29" max="37" width="9" hidden="1" customWidth="1"/>
  </cols>
  <sheetData>
    <row r="1" spans="1:38" x14ac:dyDescent="0.2">
      <c r="B1" s="15"/>
      <c r="C1" t="s">
        <v>79</v>
      </c>
      <c r="U1" t="s">
        <v>53</v>
      </c>
      <c r="AC1" s="76" t="s">
        <v>32</v>
      </c>
      <c r="AD1" s="76" t="s">
        <v>43</v>
      </c>
      <c r="AE1" s="76" t="s">
        <v>33</v>
      </c>
      <c r="AF1" s="76" t="s">
        <v>34</v>
      </c>
      <c r="AG1" s="76" t="s">
        <v>2</v>
      </c>
      <c r="AH1" s="76" t="s">
        <v>1</v>
      </c>
      <c r="AI1" s="76" t="s">
        <v>107</v>
      </c>
      <c r="AJ1" s="1" t="s">
        <v>57</v>
      </c>
      <c r="AK1" s="76" t="s">
        <v>58</v>
      </c>
      <c r="AL1" t="s">
        <v>223</v>
      </c>
    </row>
    <row r="2" spans="1:38" ht="24.75" customHeight="1" x14ac:dyDescent="0.2">
      <c r="B2" s="203" t="s">
        <v>119</v>
      </c>
      <c r="C2" s="203"/>
      <c r="D2" s="203"/>
      <c r="E2" s="203"/>
      <c r="F2" s="203"/>
      <c r="G2" s="203"/>
      <c r="H2" s="203"/>
      <c r="I2" s="203"/>
      <c r="J2" s="203"/>
      <c r="K2" s="203"/>
      <c r="L2" s="203"/>
      <c r="M2" s="203"/>
      <c r="N2" s="203"/>
      <c r="O2" s="203"/>
      <c r="P2" s="203"/>
      <c r="Q2" s="203"/>
      <c r="R2" s="203"/>
      <c r="S2" s="203"/>
      <c r="T2" s="203"/>
      <c r="U2" s="203"/>
      <c r="AJ2" s="1"/>
    </row>
    <row r="3" spans="1:38" ht="13.5" thickBot="1" x14ac:dyDescent="0.25">
      <c r="B3" t="s">
        <v>244</v>
      </c>
      <c r="U3" s="8"/>
      <c r="AC3" s="77" t="s">
        <v>69</v>
      </c>
      <c r="AD3" s="78" t="s">
        <v>44</v>
      </c>
      <c r="AE3" s="78" t="s">
        <v>35</v>
      </c>
      <c r="AF3" s="78" t="s">
        <v>38</v>
      </c>
      <c r="AG3" s="78" t="s">
        <v>55</v>
      </c>
      <c r="AH3" s="78" t="s">
        <v>57</v>
      </c>
      <c r="AI3" s="78" t="s">
        <v>108</v>
      </c>
      <c r="AJ3" s="77" t="s">
        <v>69</v>
      </c>
      <c r="AK3" s="77" t="s">
        <v>40</v>
      </c>
    </row>
    <row r="4" spans="1:38" ht="19.5" customHeight="1" x14ac:dyDescent="0.2">
      <c r="B4" s="156" t="s">
        <v>16</v>
      </c>
      <c r="C4" s="157"/>
      <c r="D4" s="158"/>
      <c r="E4" s="158"/>
      <c r="F4" s="158"/>
      <c r="G4" s="158"/>
      <c r="H4" s="158"/>
      <c r="I4" s="158"/>
      <c r="J4" s="158"/>
      <c r="K4" s="158"/>
      <c r="L4" s="157" t="s">
        <v>16</v>
      </c>
      <c r="M4" s="157"/>
      <c r="N4" s="243"/>
      <c r="O4" s="244"/>
      <c r="P4" s="244"/>
      <c r="Q4" s="244"/>
      <c r="R4" s="244"/>
      <c r="S4" s="245"/>
      <c r="T4" s="246" t="s">
        <v>54</v>
      </c>
      <c r="U4" s="247"/>
      <c r="AC4" s="77" t="s">
        <v>39</v>
      </c>
      <c r="AD4" s="78" t="s">
        <v>45</v>
      </c>
      <c r="AE4" s="78" t="s">
        <v>36</v>
      </c>
      <c r="AF4" s="78" t="s">
        <v>37</v>
      </c>
      <c r="AG4" s="78" t="s">
        <v>56</v>
      </c>
      <c r="AH4" s="78" t="s">
        <v>58</v>
      </c>
      <c r="AI4" s="78" t="s">
        <v>109</v>
      </c>
      <c r="AJ4" s="77" t="s">
        <v>39</v>
      </c>
      <c r="AK4" s="77" t="s">
        <v>41</v>
      </c>
    </row>
    <row r="5" spans="1:38" ht="33.75" customHeight="1" x14ac:dyDescent="0.2">
      <c r="B5" s="204" t="s">
        <v>231</v>
      </c>
      <c r="C5" s="205"/>
      <c r="D5" s="154"/>
      <c r="E5" s="206"/>
      <c r="F5" s="206"/>
      <c r="G5" s="206"/>
      <c r="H5" s="206"/>
      <c r="I5" s="206"/>
      <c r="J5" s="206"/>
      <c r="K5" s="207"/>
      <c r="L5" s="142" t="s">
        <v>3</v>
      </c>
      <c r="M5" s="208"/>
      <c r="N5" s="154"/>
      <c r="O5" s="155"/>
      <c r="P5" s="155"/>
      <c r="Q5" s="155"/>
      <c r="R5" s="155"/>
      <c r="S5" s="242"/>
      <c r="T5" s="248"/>
      <c r="U5" s="249"/>
      <c r="V5" t="s">
        <v>82</v>
      </c>
      <c r="Y5" s="110" t="str">
        <f>R6&amp;U6</f>
        <v>県</v>
      </c>
      <c r="Z5" s="112"/>
      <c r="AC5" s="77" t="s">
        <v>40</v>
      </c>
      <c r="AD5" s="78" t="s">
        <v>59</v>
      </c>
      <c r="AE5" s="78" t="s">
        <v>37</v>
      </c>
      <c r="AF5" s="78"/>
      <c r="AG5" s="76"/>
      <c r="AH5" s="76"/>
      <c r="AI5" s="16" t="s">
        <v>110</v>
      </c>
      <c r="AJ5" s="77" t="s">
        <v>42</v>
      </c>
      <c r="AK5" s="77" t="s">
        <v>42</v>
      </c>
    </row>
    <row r="6" spans="1:38" ht="33.75" customHeight="1" x14ac:dyDescent="0.2">
      <c r="A6" s="31" t="s">
        <v>105</v>
      </c>
      <c r="B6" s="187" t="s">
        <v>232</v>
      </c>
      <c r="C6" s="188"/>
      <c r="D6" s="28"/>
      <c r="E6" s="29"/>
      <c r="F6" s="29"/>
      <c r="G6" s="29"/>
      <c r="H6" s="29"/>
      <c r="I6" s="29"/>
      <c r="J6" s="29"/>
      <c r="K6" s="30"/>
      <c r="L6" s="142" t="s">
        <v>4</v>
      </c>
      <c r="M6" s="142"/>
      <c r="N6" s="26" t="s">
        <v>8</v>
      </c>
      <c r="O6" s="212"/>
      <c r="P6" s="213"/>
      <c r="Q6" s="213"/>
      <c r="R6" s="214"/>
      <c r="S6" s="214"/>
      <c r="T6" s="215"/>
      <c r="U6" s="36" t="s">
        <v>100</v>
      </c>
      <c r="V6" s="35" t="s">
        <v>111</v>
      </c>
      <c r="W6" s="110" t="str">
        <f>D6&amp;E6&amp;F6&amp;G6&amp;H6&amp;I6&amp;J6&amp;K6</f>
        <v/>
      </c>
      <c r="X6" s="111"/>
      <c r="Y6" s="111"/>
      <c r="Z6" s="112"/>
      <c r="AA6" s="1">
        <f>LEN(W6)</f>
        <v>0</v>
      </c>
      <c r="AC6" s="77" t="s">
        <v>41</v>
      </c>
      <c r="AD6" s="78" t="s">
        <v>94</v>
      </c>
      <c r="AE6" s="78"/>
      <c r="AF6" s="78"/>
      <c r="AG6" s="76"/>
      <c r="AH6" s="76"/>
      <c r="AI6" s="16" t="s">
        <v>100</v>
      </c>
      <c r="AJ6" s="1"/>
    </row>
    <row r="7" spans="1:38" ht="33.75" customHeight="1" x14ac:dyDescent="0.2">
      <c r="B7" s="146" t="s">
        <v>18</v>
      </c>
      <c r="C7" s="147"/>
      <c r="D7" s="154"/>
      <c r="E7" s="155"/>
      <c r="F7" s="155"/>
      <c r="G7" s="155"/>
      <c r="H7" s="17" t="s">
        <v>54</v>
      </c>
      <c r="I7" s="23" t="s">
        <v>47</v>
      </c>
      <c r="J7" s="154"/>
      <c r="K7" s="155"/>
      <c r="L7" s="142"/>
      <c r="M7" s="142"/>
      <c r="N7" s="209"/>
      <c r="O7" s="210"/>
      <c r="P7" s="210"/>
      <c r="Q7" s="210"/>
      <c r="R7" s="210"/>
      <c r="S7" s="210"/>
      <c r="T7" s="210"/>
      <c r="U7" s="211"/>
      <c r="V7" t="s">
        <v>82</v>
      </c>
      <c r="AC7" s="77" t="s">
        <v>42</v>
      </c>
      <c r="AD7" s="78"/>
      <c r="AE7" s="78"/>
      <c r="AF7" s="78"/>
      <c r="AG7" s="76"/>
      <c r="AH7" s="76"/>
      <c r="AI7" s="16"/>
      <c r="AJ7" s="1"/>
    </row>
    <row r="8" spans="1:38" ht="33.75" customHeight="1" x14ac:dyDescent="0.2">
      <c r="B8" s="165" t="s">
        <v>95</v>
      </c>
      <c r="C8" s="166"/>
      <c r="D8" s="167"/>
      <c r="E8" s="167"/>
      <c r="F8" s="167"/>
      <c r="G8" s="167"/>
      <c r="H8" s="167"/>
      <c r="I8" s="167"/>
      <c r="J8" s="167"/>
      <c r="K8" s="168"/>
      <c r="L8" s="148" t="s">
        <v>14</v>
      </c>
      <c r="M8" s="149"/>
      <c r="N8" s="216"/>
      <c r="O8" s="217"/>
      <c r="P8" s="217"/>
      <c r="Q8" s="217"/>
      <c r="R8" s="217"/>
      <c r="S8" s="217"/>
      <c r="T8" s="217"/>
      <c r="U8" s="218"/>
      <c r="AC8" s="10" t="s">
        <v>49</v>
      </c>
    </row>
    <row r="9" spans="1:38" ht="33.75" customHeight="1" thickBot="1" x14ac:dyDescent="0.25">
      <c r="B9" s="163" t="s">
        <v>20</v>
      </c>
      <c r="C9" s="164"/>
      <c r="D9" s="251"/>
      <c r="E9" s="252"/>
      <c r="F9" s="252"/>
      <c r="G9" s="252"/>
      <c r="H9" s="27" t="s">
        <v>21</v>
      </c>
      <c r="I9" s="252"/>
      <c r="J9" s="252"/>
      <c r="K9" s="253"/>
      <c r="L9" s="254" t="s">
        <v>15</v>
      </c>
      <c r="M9" s="255"/>
      <c r="N9" s="256"/>
      <c r="O9" s="257"/>
      <c r="P9" s="257"/>
      <c r="Q9" s="257"/>
      <c r="R9" s="257"/>
      <c r="S9" s="257"/>
      <c r="T9" s="257"/>
      <c r="U9" s="258"/>
      <c r="W9" s="110" t="str">
        <f>D9&amp;H9&amp;I9</f>
        <v>＠</v>
      </c>
      <c r="X9" s="111"/>
      <c r="Y9" s="111"/>
      <c r="Z9" s="112"/>
      <c r="AA9" t="s">
        <v>86</v>
      </c>
    </row>
    <row r="10" spans="1:38" ht="21" customHeight="1" x14ac:dyDescent="0.2">
      <c r="B10" s="33" t="s">
        <v>22</v>
      </c>
      <c r="C10" s="1"/>
      <c r="D10" s="1"/>
      <c r="E10" s="1"/>
      <c r="F10" s="1"/>
      <c r="G10" s="1"/>
      <c r="H10" s="1"/>
      <c r="I10" s="1"/>
      <c r="J10" s="1"/>
      <c r="K10" s="1"/>
      <c r="M10" s="3"/>
      <c r="O10" s="1"/>
      <c r="P10" s="1"/>
      <c r="Q10" s="1"/>
      <c r="R10" s="1"/>
      <c r="S10" s="1"/>
      <c r="T10" s="1"/>
      <c r="U10" s="1"/>
    </row>
    <row r="11" spans="1:38" ht="30" hidden="1" customHeight="1" thickBot="1" x14ac:dyDescent="0.25">
      <c r="B11" s="182" t="s">
        <v>98</v>
      </c>
      <c r="C11" s="183"/>
      <c r="D11" s="184"/>
      <c r="E11" s="184"/>
      <c r="F11" s="184"/>
      <c r="G11" s="184"/>
      <c r="H11" s="185"/>
      <c r="I11" s="184"/>
      <c r="J11" s="185"/>
      <c r="K11" s="186"/>
      <c r="L11" s="32" t="s">
        <v>99</v>
      </c>
      <c r="M11" s="7"/>
      <c r="N11" s="7"/>
      <c r="O11" s="7"/>
      <c r="P11" s="7"/>
      <c r="Q11" s="7"/>
      <c r="R11" s="7"/>
      <c r="S11" s="7"/>
      <c r="T11" s="7"/>
      <c r="U11" s="7"/>
    </row>
    <row r="12" spans="1:38" ht="30" hidden="1" customHeight="1" x14ac:dyDescent="0.2">
      <c r="B12" s="169" t="s">
        <v>93</v>
      </c>
      <c r="C12" s="170"/>
      <c r="D12" s="18" t="s">
        <v>8</v>
      </c>
      <c r="E12" s="173"/>
      <c r="F12" s="173"/>
      <c r="G12" s="174"/>
      <c r="H12" s="175"/>
      <c r="I12" s="176"/>
      <c r="J12" s="177"/>
      <c r="K12" s="19" t="s">
        <v>12</v>
      </c>
      <c r="L12" s="224" t="s">
        <v>5</v>
      </c>
      <c r="M12" s="225"/>
      <c r="N12" s="228"/>
      <c r="O12" s="228"/>
      <c r="P12" s="228"/>
      <c r="Q12" s="228"/>
      <c r="R12" s="228"/>
      <c r="S12" s="228"/>
      <c r="T12" s="228"/>
      <c r="U12" s="229"/>
    </row>
    <row r="13" spans="1:38" ht="30" hidden="1" customHeight="1" thickBot="1" x14ac:dyDescent="0.25">
      <c r="B13" s="171"/>
      <c r="C13" s="172"/>
      <c r="D13" s="178"/>
      <c r="E13" s="179"/>
      <c r="F13" s="179"/>
      <c r="G13" s="179"/>
      <c r="H13" s="180"/>
      <c r="I13" s="179"/>
      <c r="J13" s="180"/>
      <c r="K13" s="181"/>
      <c r="L13" s="226" t="s">
        <v>27</v>
      </c>
      <c r="M13" s="227"/>
      <c r="N13" s="230"/>
      <c r="O13" s="230"/>
      <c r="P13" s="230"/>
      <c r="Q13" s="230"/>
      <c r="R13" s="230"/>
      <c r="S13" s="230"/>
      <c r="T13" s="230"/>
      <c r="U13" s="231"/>
    </row>
    <row r="14" spans="1:38" ht="13.5" thickBot="1" x14ac:dyDescent="0.25">
      <c r="B14" t="s">
        <v>247</v>
      </c>
      <c r="U14" s="8"/>
      <c r="AC14" s="77" t="s">
        <v>69</v>
      </c>
      <c r="AD14" s="78" t="s">
        <v>44</v>
      </c>
      <c r="AE14" s="78" t="s">
        <v>35</v>
      </c>
      <c r="AF14" s="78" t="s">
        <v>38</v>
      </c>
      <c r="AG14" s="78" t="s">
        <v>55</v>
      </c>
      <c r="AH14" s="78" t="s">
        <v>57</v>
      </c>
      <c r="AI14" s="78" t="s">
        <v>108</v>
      </c>
      <c r="AJ14" s="77" t="s">
        <v>69</v>
      </c>
      <c r="AK14" s="77" t="s">
        <v>40</v>
      </c>
    </row>
    <row r="15" spans="1:38" ht="20.25" customHeight="1" x14ac:dyDescent="0.2">
      <c r="B15" s="159" t="s">
        <v>16</v>
      </c>
      <c r="C15" s="160"/>
      <c r="D15" s="184"/>
      <c r="E15" s="184"/>
      <c r="F15" s="184"/>
      <c r="G15" s="184"/>
      <c r="H15" s="185"/>
      <c r="I15" s="184"/>
      <c r="J15" s="161" t="s">
        <v>17</v>
      </c>
      <c r="K15" s="162"/>
      <c r="L15" s="160" t="s">
        <v>16</v>
      </c>
      <c r="M15" s="160"/>
      <c r="N15" s="184"/>
      <c r="O15" s="184"/>
      <c r="P15" s="184"/>
      <c r="Q15" s="184"/>
      <c r="R15" s="184"/>
      <c r="S15" s="184"/>
      <c r="T15" s="184"/>
      <c r="U15" s="232"/>
    </row>
    <row r="16" spans="1:38" ht="30" customHeight="1" x14ac:dyDescent="0.2">
      <c r="B16" s="150" t="s">
        <v>13</v>
      </c>
      <c r="C16" s="151"/>
      <c r="D16" s="196"/>
      <c r="E16" s="197"/>
      <c r="F16" s="197"/>
      <c r="G16" s="197"/>
      <c r="H16" s="197"/>
      <c r="I16" s="198"/>
      <c r="J16" s="152"/>
      <c r="K16" s="153"/>
      <c r="L16" s="170" t="s">
        <v>19</v>
      </c>
      <c r="M16" s="170"/>
      <c r="N16" s="194"/>
      <c r="O16" s="194"/>
      <c r="P16" s="194"/>
      <c r="Q16" s="194"/>
      <c r="R16" s="194"/>
      <c r="S16" s="194"/>
      <c r="T16" s="194"/>
      <c r="U16" s="195"/>
    </row>
    <row r="17" spans="2:27" ht="30" customHeight="1" x14ac:dyDescent="0.2">
      <c r="B17" s="200" t="s">
        <v>209</v>
      </c>
      <c r="C17" s="201"/>
      <c r="D17" s="196"/>
      <c r="E17" s="197"/>
      <c r="F17" s="197"/>
      <c r="G17" s="197"/>
      <c r="H17" s="197"/>
      <c r="I17" s="197"/>
      <c r="J17" s="197"/>
      <c r="K17" s="197"/>
      <c r="L17" s="202" t="s">
        <v>236</v>
      </c>
      <c r="M17" s="201"/>
      <c r="N17" s="196"/>
      <c r="O17" s="197"/>
      <c r="P17" s="197"/>
      <c r="Q17" s="197"/>
      <c r="R17" s="197"/>
      <c r="S17" s="197"/>
      <c r="T17" s="197"/>
      <c r="U17" s="199"/>
      <c r="W17" s="1"/>
      <c r="X17" s="1"/>
      <c r="Y17" s="1"/>
      <c r="Z17" s="1"/>
    </row>
    <row r="18" spans="2:27" ht="30" customHeight="1" x14ac:dyDescent="0.2">
      <c r="B18" s="193" t="s">
        <v>23</v>
      </c>
      <c r="C18" s="190"/>
      <c r="D18" s="191"/>
      <c r="E18" s="191"/>
      <c r="F18" s="191"/>
      <c r="G18" s="191"/>
      <c r="H18" s="191"/>
      <c r="I18" s="191"/>
      <c r="J18" s="191"/>
      <c r="K18" s="191"/>
      <c r="L18" s="189" t="s">
        <v>24</v>
      </c>
      <c r="M18" s="190"/>
      <c r="N18" s="191"/>
      <c r="O18" s="191"/>
      <c r="P18" s="191"/>
      <c r="Q18" s="191"/>
      <c r="R18" s="191"/>
      <c r="S18" s="191"/>
      <c r="T18" s="191"/>
      <c r="U18" s="192"/>
      <c r="W18" s="110" t="str">
        <f>D19&amp;H19&amp;I19</f>
        <v>＠</v>
      </c>
      <c r="X18" s="111"/>
      <c r="Y18" s="111"/>
      <c r="Z18" s="112"/>
      <c r="AA18" t="s">
        <v>84</v>
      </c>
    </row>
    <row r="19" spans="2:27" ht="30" customHeight="1" x14ac:dyDescent="0.2">
      <c r="B19" s="193" t="s">
        <v>25</v>
      </c>
      <c r="C19" s="190"/>
      <c r="D19" s="196"/>
      <c r="E19" s="197"/>
      <c r="F19" s="197"/>
      <c r="G19" s="197"/>
      <c r="H19" s="25" t="s">
        <v>21</v>
      </c>
      <c r="I19" s="197"/>
      <c r="J19" s="197"/>
      <c r="K19" s="197"/>
      <c r="L19" s="189" t="s">
        <v>26</v>
      </c>
      <c r="M19" s="190"/>
      <c r="N19" s="196"/>
      <c r="O19" s="197"/>
      <c r="P19" s="197"/>
      <c r="Q19" s="197"/>
      <c r="R19" s="25" t="s">
        <v>21</v>
      </c>
      <c r="S19" s="197"/>
      <c r="T19" s="197"/>
      <c r="U19" s="199"/>
      <c r="W19" s="110" t="str">
        <f>N19&amp;R19&amp;S19</f>
        <v>＠</v>
      </c>
      <c r="X19" s="111"/>
      <c r="Y19" s="111"/>
      <c r="Z19" s="112"/>
      <c r="AA19" t="s">
        <v>85</v>
      </c>
    </row>
    <row r="20" spans="2:27" ht="30" customHeight="1" thickBot="1" x14ac:dyDescent="0.25">
      <c r="B20" s="222" t="s">
        <v>28</v>
      </c>
      <c r="C20" s="223"/>
      <c r="D20" s="233"/>
      <c r="E20" s="234"/>
      <c r="F20" s="234"/>
      <c r="G20" s="234"/>
      <c r="H20" s="234"/>
      <c r="I20" s="235"/>
      <c r="J20" s="233"/>
      <c r="K20" s="234"/>
      <c r="L20" s="234"/>
      <c r="M20" s="234"/>
      <c r="N20" s="234"/>
      <c r="O20" s="235"/>
      <c r="P20" s="233"/>
      <c r="Q20" s="234"/>
      <c r="R20" s="234"/>
      <c r="S20" s="234"/>
      <c r="T20" s="234"/>
      <c r="U20" s="259"/>
      <c r="V20" t="s">
        <v>83</v>
      </c>
    </row>
    <row r="21" spans="2:27" ht="24" customHeight="1" x14ac:dyDescent="0.2">
      <c r="B21" s="33" t="s">
        <v>102</v>
      </c>
      <c r="C21" s="4"/>
      <c r="D21" s="1"/>
      <c r="E21" s="1"/>
      <c r="F21" s="1"/>
      <c r="G21" s="1"/>
      <c r="H21" s="1"/>
      <c r="I21" s="1"/>
      <c r="J21" s="1"/>
      <c r="K21" s="1"/>
    </row>
    <row r="22" spans="2:27" ht="3" customHeight="1" thickBot="1" x14ac:dyDescent="0.25">
      <c r="B22" s="6"/>
      <c r="C22" s="4"/>
      <c r="D22" s="1"/>
      <c r="E22" s="1"/>
      <c r="F22" s="1"/>
      <c r="G22" s="1"/>
      <c r="H22" s="1"/>
      <c r="I22" s="1"/>
      <c r="J22" s="1"/>
      <c r="K22" s="1"/>
    </row>
    <row r="23" spans="2:27" ht="39" customHeight="1" thickBot="1" x14ac:dyDescent="0.25">
      <c r="B23" s="115" t="s">
        <v>51</v>
      </c>
      <c r="C23" s="116"/>
      <c r="D23" s="119"/>
      <c r="E23" s="120"/>
      <c r="F23" s="120"/>
      <c r="G23" s="120"/>
      <c r="H23" s="120"/>
      <c r="I23" s="120"/>
      <c r="J23" s="120"/>
      <c r="K23" s="121"/>
      <c r="L23" s="117" t="s">
        <v>50</v>
      </c>
      <c r="M23" s="118"/>
      <c r="N23" s="119"/>
      <c r="O23" s="120"/>
      <c r="P23" s="120"/>
      <c r="Q23" s="120"/>
      <c r="R23" s="120"/>
      <c r="S23" s="120"/>
      <c r="T23" s="120"/>
      <c r="U23" s="121"/>
    </row>
    <row r="24" spans="2:27" ht="7.5" customHeight="1" thickBot="1" x14ac:dyDescent="0.25">
      <c r="B24" s="6"/>
      <c r="D24" s="1"/>
      <c r="E24" s="1"/>
      <c r="F24" s="1"/>
      <c r="G24" s="1"/>
      <c r="H24" s="1"/>
      <c r="I24" s="1"/>
      <c r="J24" s="1"/>
      <c r="K24" s="1"/>
    </row>
    <row r="25" spans="2:27" ht="30" customHeight="1" thickBot="1" x14ac:dyDescent="0.25">
      <c r="B25" s="6"/>
      <c r="E25" s="1"/>
      <c r="F25" s="14" t="s">
        <v>52</v>
      </c>
      <c r="G25" s="97" t="s">
        <v>252</v>
      </c>
      <c r="H25" s="260" t="s">
        <v>61</v>
      </c>
      <c r="I25" s="261"/>
      <c r="J25" s="261"/>
      <c r="K25" s="261"/>
      <c r="L25" s="261"/>
      <c r="M25" s="261"/>
      <c r="N25" s="261"/>
      <c r="O25" s="261"/>
      <c r="P25" s="261"/>
      <c r="Q25" s="261"/>
      <c r="R25" s="261"/>
      <c r="S25" s="261"/>
      <c r="T25" s="261"/>
      <c r="U25" s="261"/>
      <c r="W25" s="11" t="str">
        <f>IF(G25="","NG",IF(G25="　","NG","OK"))</f>
        <v>NG</v>
      </c>
      <c r="X25" s="113" t="s">
        <v>235</v>
      </c>
      <c r="Y25" s="114"/>
      <c r="Z25" s="98"/>
    </row>
    <row r="26" spans="2:27" x14ac:dyDescent="0.2">
      <c r="B26" t="s">
        <v>29</v>
      </c>
      <c r="G26" s="241" t="s">
        <v>80</v>
      </c>
      <c r="H26" s="241"/>
      <c r="I26" s="241"/>
      <c r="J26" s="241"/>
      <c r="K26" s="241"/>
      <c r="L26" s="241"/>
      <c r="M26" s="241"/>
      <c r="N26" s="241"/>
      <c r="O26" s="241"/>
      <c r="P26" s="241"/>
      <c r="Q26" s="241"/>
      <c r="R26" s="241"/>
      <c r="S26" s="241"/>
      <c r="T26" s="241"/>
      <c r="U26" s="241"/>
    </row>
    <row r="27" spans="2:27" ht="14.25" customHeight="1" x14ac:dyDescent="0.2">
      <c r="B27" s="142" t="s">
        <v>0</v>
      </c>
      <c r="C27" s="220" t="s">
        <v>96</v>
      </c>
      <c r="D27" s="220"/>
      <c r="E27" s="220"/>
      <c r="F27" s="220" t="s">
        <v>97</v>
      </c>
      <c r="G27" s="220"/>
      <c r="H27" s="220"/>
      <c r="I27" s="220"/>
      <c r="J27" s="220" t="s">
        <v>62</v>
      </c>
      <c r="K27" s="236"/>
      <c r="L27" s="236"/>
      <c r="M27" s="236" t="s">
        <v>1</v>
      </c>
      <c r="N27" s="221" t="s">
        <v>103</v>
      </c>
      <c r="O27" s="237"/>
      <c r="P27" s="220" t="s">
        <v>104</v>
      </c>
      <c r="Q27" s="236"/>
      <c r="R27" s="220" t="s">
        <v>30</v>
      </c>
      <c r="S27" s="220" t="s">
        <v>31</v>
      </c>
      <c r="T27" s="236" t="s">
        <v>46</v>
      </c>
      <c r="U27" s="236"/>
    </row>
    <row r="28" spans="2:27" ht="22.5" customHeight="1" x14ac:dyDescent="0.2">
      <c r="B28" s="142"/>
      <c r="C28" s="221"/>
      <c r="D28" s="221"/>
      <c r="E28" s="221"/>
      <c r="F28" s="221"/>
      <c r="G28" s="221"/>
      <c r="H28" s="221"/>
      <c r="I28" s="221"/>
      <c r="J28" s="237"/>
      <c r="K28" s="237"/>
      <c r="L28" s="237"/>
      <c r="M28" s="237"/>
      <c r="N28" s="237"/>
      <c r="O28" s="237"/>
      <c r="P28" s="236"/>
      <c r="Q28" s="236"/>
      <c r="R28" s="220"/>
      <c r="S28" s="220"/>
      <c r="T28" s="236"/>
      <c r="U28" s="236"/>
    </row>
    <row r="29" spans="2:27" ht="22.5" customHeight="1" x14ac:dyDescent="0.2">
      <c r="B29" s="23">
        <v>1</v>
      </c>
      <c r="C29" s="128"/>
      <c r="D29" s="128"/>
      <c r="E29" s="128"/>
      <c r="F29" s="128"/>
      <c r="G29" s="128"/>
      <c r="H29" s="128"/>
      <c r="I29" s="128"/>
      <c r="J29" s="129"/>
      <c r="K29" s="128"/>
      <c r="L29" s="128"/>
      <c r="M29" s="96"/>
      <c r="N29" s="128"/>
      <c r="O29" s="128"/>
      <c r="P29" s="127"/>
      <c r="Q29" s="127"/>
      <c r="R29" s="96"/>
      <c r="S29" s="96"/>
      <c r="T29" s="130"/>
      <c r="U29" s="132"/>
      <c r="W29">
        <f>N29</f>
        <v>0</v>
      </c>
    </row>
    <row r="30" spans="2:27" ht="22.5" customHeight="1" x14ac:dyDescent="0.2">
      <c r="B30" s="23">
        <v>2</v>
      </c>
      <c r="C30" s="130"/>
      <c r="D30" s="131"/>
      <c r="E30" s="132"/>
      <c r="F30" s="128"/>
      <c r="G30" s="128"/>
      <c r="H30" s="128"/>
      <c r="I30" s="128"/>
      <c r="J30" s="129"/>
      <c r="K30" s="128"/>
      <c r="L30" s="128"/>
      <c r="M30" s="96"/>
      <c r="N30" s="128"/>
      <c r="O30" s="128"/>
      <c r="P30" s="127"/>
      <c r="Q30" s="127"/>
      <c r="R30" s="96"/>
      <c r="S30" s="96"/>
      <c r="T30" s="130"/>
      <c r="U30" s="132"/>
      <c r="W30">
        <f>N30</f>
        <v>0</v>
      </c>
    </row>
    <row r="31" spans="2:27" ht="22.5" customHeight="1" x14ac:dyDescent="0.2">
      <c r="B31" s="23">
        <v>3</v>
      </c>
      <c r="C31" s="128"/>
      <c r="D31" s="128"/>
      <c r="E31" s="128"/>
      <c r="F31" s="128"/>
      <c r="G31" s="128"/>
      <c r="H31" s="128"/>
      <c r="I31" s="128"/>
      <c r="J31" s="128"/>
      <c r="K31" s="128"/>
      <c r="L31" s="128"/>
      <c r="M31" s="96"/>
      <c r="N31" s="128"/>
      <c r="O31" s="128"/>
      <c r="P31" s="127"/>
      <c r="Q31" s="127"/>
      <c r="R31" s="96"/>
      <c r="S31" s="96"/>
      <c r="T31" s="130"/>
      <c r="U31" s="132"/>
    </row>
    <row r="32" spans="2:27" x14ac:dyDescent="0.2">
      <c r="B32" t="s">
        <v>81</v>
      </c>
    </row>
    <row r="33" spans="2:21" ht="13.5" customHeight="1" x14ac:dyDescent="0.2">
      <c r="B33" s="238" t="s">
        <v>0</v>
      </c>
      <c r="C33" s="220" t="s">
        <v>96</v>
      </c>
      <c r="D33" s="220"/>
      <c r="E33" s="220"/>
      <c r="F33" s="141" t="s">
        <v>97</v>
      </c>
      <c r="G33" s="141"/>
      <c r="H33" s="141"/>
      <c r="I33" s="141"/>
      <c r="J33" s="141" t="s">
        <v>62</v>
      </c>
      <c r="K33" s="142"/>
      <c r="L33" s="142"/>
      <c r="M33" s="142" t="s">
        <v>1</v>
      </c>
      <c r="N33" s="142" t="s">
        <v>2</v>
      </c>
      <c r="O33" s="219" t="s">
        <v>48</v>
      </c>
      <c r="P33" s="142" t="s">
        <v>11</v>
      </c>
      <c r="Q33" s="142"/>
      <c r="R33" s="141" t="s">
        <v>234</v>
      </c>
      <c r="S33" s="142"/>
      <c r="T33" s="142"/>
      <c r="U33" s="142"/>
    </row>
    <row r="34" spans="2:21" ht="22.5" customHeight="1" x14ac:dyDescent="0.2">
      <c r="B34" s="239"/>
      <c r="C34" s="220"/>
      <c r="D34" s="221"/>
      <c r="E34" s="220"/>
      <c r="F34" s="141"/>
      <c r="G34" s="141"/>
      <c r="H34" s="141"/>
      <c r="I34" s="141"/>
      <c r="J34" s="142"/>
      <c r="K34" s="142"/>
      <c r="L34" s="142"/>
      <c r="M34" s="142"/>
      <c r="N34" s="142"/>
      <c r="O34" s="219"/>
      <c r="P34" s="142"/>
      <c r="Q34" s="142"/>
      <c r="R34" s="142"/>
      <c r="S34" s="142"/>
      <c r="T34" s="142"/>
      <c r="U34" s="142"/>
    </row>
    <row r="35" spans="2:21" ht="26.25" customHeight="1" x14ac:dyDescent="0.2">
      <c r="B35" s="23">
        <v>1</v>
      </c>
      <c r="C35" s="143"/>
      <c r="D35" s="143"/>
      <c r="E35" s="143"/>
      <c r="F35" s="143"/>
      <c r="G35" s="143"/>
      <c r="H35" s="143"/>
      <c r="I35" s="143"/>
      <c r="J35" s="144"/>
      <c r="K35" s="143"/>
      <c r="L35" s="143"/>
      <c r="M35" s="13"/>
      <c r="N35" s="12"/>
      <c r="O35" s="34"/>
      <c r="P35" s="145"/>
      <c r="Q35" s="145"/>
      <c r="R35" s="143"/>
      <c r="S35" s="143"/>
      <c r="T35" s="143"/>
      <c r="U35" s="143"/>
    </row>
    <row r="36" spans="2:21" ht="26.25" customHeight="1" x14ac:dyDescent="0.2">
      <c r="B36" s="23">
        <v>2</v>
      </c>
      <c r="C36" s="143"/>
      <c r="D36" s="143"/>
      <c r="E36" s="143"/>
      <c r="F36" s="143"/>
      <c r="G36" s="143"/>
      <c r="H36" s="143"/>
      <c r="I36" s="143"/>
      <c r="J36" s="144"/>
      <c r="K36" s="143"/>
      <c r="L36" s="143"/>
      <c r="M36" s="13"/>
      <c r="N36" s="12"/>
      <c r="O36" s="34"/>
      <c r="P36" s="145"/>
      <c r="Q36" s="145"/>
      <c r="R36" s="143"/>
      <c r="S36" s="143"/>
      <c r="T36" s="143"/>
      <c r="U36" s="143"/>
    </row>
    <row r="37" spans="2:21" ht="26.25" customHeight="1" x14ac:dyDescent="0.2">
      <c r="B37" s="23">
        <v>3</v>
      </c>
      <c r="C37" s="143"/>
      <c r="D37" s="143"/>
      <c r="E37" s="143"/>
      <c r="F37" s="143"/>
      <c r="G37" s="143"/>
      <c r="H37" s="143"/>
      <c r="I37" s="143"/>
      <c r="J37" s="144"/>
      <c r="K37" s="143"/>
      <c r="L37" s="143"/>
      <c r="M37" s="13"/>
      <c r="N37" s="12"/>
      <c r="O37" s="34"/>
      <c r="P37" s="145"/>
      <c r="Q37" s="145"/>
      <c r="R37" s="143"/>
      <c r="S37" s="143"/>
      <c r="T37" s="143"/>
      <c r="U37" s="143"/>
    </row>
    <row r="38" spans="2:21" ht="26.25" customHeight="1" x14ac:dyDescent="0.2">
      <c r="B38" s="23">
        <v>4</v>
      </c>
      <c r="C38" s="143"/>
      <c r="D38" s="143"/>
      <c r="E38" s="143"/>
      <c r="F38" s="143"/>
      <c r="G38" s="143"/>
      <c r="H38" s="143"/>
      <c r="I38" s="143"/>
      <c r="J38" s="144"/>
      <c r="K38" s="143"/>
      <c r="L38" s="143"/>
      <c r="M38" s="13"/>
      <c r="N38" s="12"/>
      <c r="O38" s="34"/>
      <c r="P38" s="145"/>
      <c r="Q38" s="145"/>
      <c r="R38" s="143"/>
      <c r="S38" s="143"/>
      <c r="T38" s="143"/>
      <c r="U38" s="143"/>
    </row>
    <row r="39" spans="2:21" ht="26.25" customHeight="1" x14ac:dyDescent="0.2">
      <c r="B39" s="23">
        <v>5</v>
      </c>
      <c r="C39" s="143"/>
      <c r="D39" s="143"/>
      <c r="E39" s="143"/>
      <c r="F39" s="143"/>
      <c r="G39" s="143"/>
      <c r="H39" s="143"/>
      <c r="I39" s="143"/>
      <c r="J39" s="144"/>
      <c r="K39" s="143"/>
      <c r="L39" s="143"/>
      <c r="M39" s="13"/>
      <c r="N39" s="12"/>
      <c r="O39" s="34"/>
      <c r="P39" s="145"/>
      <c r="Q39" s="145"/>
      <c r="R39" s="143"/>
      <c r="S39" s="143"/>
      <c r="T39" s="143"/>
      <c r="U39" s="143"/>
    </row>
    <row r="40" spans="2:21" ht="26.25" customHeight="1" x14ac:dyDescent="0.2">
      <c r="B40" s="23">
        <v>6</v>
      </c>
      <c r="C40" s="143"/>
      <c r="D40" s="143"/>
      <c r="E40" s="143"/>
      <c r="F40" s="143"/>
      <c r="G40" s="143"/>
      <c r="H40" s="143"/>
      <c r="I40" s="143"/>
      <c r="J40" s="144"/>
      <c r="K40" s="143"/>
      <c r="L40" s="143"/>
      <c r="M40" s="13"/>
      <c r="N40" s="12"/>
      <c r="O40" s="34"/>
      <c r="P40" s="145"/>
      <c r="Q40" s="145"/>
      <c r="R40" s="143"/>
      <c r="S40" s="143"/>
      <c r="T40" s="143"/>
      <c r="U40" s="143"/>
    </row>
    <row r="41" spans="2:21" ht="26.25" customHeight="1" x14ac:dyDescent="0.2">
      <c r="B41" s="23">
        <v>7</v>
      </c>
      <c r="C41" s="143"/>
      <c r="D41" s="143"/>
      <c r="E41" s="143"/>
      <c r="F41" s="143"/>
      <c r="G41" s="143"/>
      <c r="H41" s="143"/>
      <c r="I41" s="143"/>
      <c r="J41" s="144"/>
      <c r="K41" s="143"/>
      <c r="L41" s="143"/>
      <c r="M41" s="13"/>
      <c r="N41" s="12"/>
      <c r="O41" s="34"/>
      <c r="P41" s="145"/>
      <c r="Q41" s="145"/>
      <c r="R41" s="143"/>
      <c r="S41" s="143"/>
      <c r="T41" s="143"/>
      <c r="U41" s="143"/>
    </row>
    <row r="42" spans="2:21" ht="26.25" customHeight="1" x14ac:dyDescent="0.2">
      <c r="B42" s="23">
        <v>8</v>
      </c>
      <c r="C42" s="143"/>
      <c r="D42" s="143"/>
      <c r="E42" s="143"/>
      <c r="F42" s="143"/>
      <c r="G42" s="143"/>
      <c r="H42" s="143"/>
      <c r="I42" s="143"/>
      <c r="J42" s="144"/>
      <c r="K42" s="143"/>
      <c r="L42" s="143"/>
      <c r="M42" s="13"/>
      <c r="N42" s="12"/>
      <c r="O42" s="34"/>
      <c r="P42" s="145"/>
      <c r="Q42" s="145"/>
      <c r="R42" s="143"/>
      <c r="S42" s="143"/>
      <c r="T42" s="143"/>
      <c r="U42" s="143"/>
    </row>
    <row r="43" spans="2:21" ht="26.25" customHeight="1" x14ac:dyDescent="0.2">
      <c r="B43" s="23">
        <v>9</v>
      </c>
      <c r="C43" s="143"/>
      <c r="D43" s="143"/>
      <c r="E43" s="143"/>
      <c r="F43" s="143"/>
      <c r="G43" s="143"/>
      <c r="H43" s="143"/>
      <c r="I43" s="143"/>
      <c r="J43" s="144"/>
      <c r="K43" s="143"/>
      <c r="L43" s="143"/>
      <c r="M43" s="13"/>
      <c r="N43" s="12"/>
      <c r="O43" s="34"/>
      <c r="P43" s="145"/>
      <c r="Q43" s="145"/>
      <c r="R43" s="143"/>
      <c r="S43" s="143"/>
      <c r="T43" s="143"/>
      <c r="U43" s="143"/>
    </row>
    <row r="44" spans="2:21" ht="26.5" customHeight="1" thickBot="1" x14ac:dyDescent="0.25">
      <c r="B44" s="23">
        <v>10</v>
      </c>
      <c r="C44" s="143"/>
      <c r="D44" s="143"/>
      <c r="E44" s="143"/>
      <c r="F44" s="143"/>
      <c r="G44" s="143"/>
      <c r="H44" s="143"/>
      <c r="I44" s="143"/>
      <c r="J44" s="144"/>
      <c r="K44" s="143"/>
      <c r="L44" s="143"/>
      <c r="M44" s="13"/>
      <c r="N44" s="12"/>
      <c r="O44" s="34"/>
      <c r="P44" s="145"/>
      <c r="Q44" s="145"/>
      <c r="R44" s="143"/>
      <c r="S44" s="143"/>
      <c r="T44" s="143"/>
      <c r="U44" s="143"/>
    </row>
    <row r="45" spans="2:21" ht="26.25" hidden="1" customHeight="1" x14ac:dyDescent="0.2">
      <c r="B45" s="23">
        <v>13</v>
      </c>
      <c r="C45" s="107"/>
      <c r="D45" s="108"/>
      <c r="E45" s="109"/>
      <c r="F45" s="107"/>
      <c r="G45" s="108"/>
      <c r="H45" s="108"/>
      <c r="I45" s="109"/>
      <c r="J45" s="107"/>
      <c r="K45" s="108"/>
      <c r="L45" s="109"/>
      <c r="M45" s="13" t="s">
        <v>57</v>
      </c>
      <c r="N45" s="12" t="s">
        <v>203</v>
      </c>
      <c r="O45" s="34"/>
      <c r="P45" s="139"/>
      <c r="Q45" s="140"/>
      <c r="R45" s="107"/>
      <c r="S45" s="108"/>
      <c r="T45" s="108"/>
      <c r="U45" s="109"/>
    </row>
    <row r="46" spans="2:21" ht="26.25" hidden="1" customHeight="1" x14ac:dyDescent="0.2">
      <c r="B46" s="23">
        <v>14</v>
      </c>
      <c r="C46" s="107"/>
      <c r="D46" s="108"/>
      <c r="E46" s="109"/>
      <c r="F46" s="107"/>
      <c r="G46" s="108"/>
      <c r="H46" s="108"/>
      <c r="I46" s="109"/>
      <c r="J46" s="107"/>
      <c r="K46" s="108"/>
      <c r="L46" s="109"/>
      <c r="M46" s="13" t="s">
        <v>57</v>
      </c>
      <c r="N46" s="12" t="s">
        <v>204</v>
      </c>
      <c r="O46" s="34"/>
      <c r="P46" s="139"/>
      <c r="Q46" s="140"/>
      <c r="R46" s="107"/>
      <c r="S46" s="108"/>
      <c r="T46" s="108"/>
      <c r="U46" s="109"/>
    </row>
    <row r="47" spans="2:21" ht="26.25" hidden="1" customHeight="1" x14ac:dyDescent="0.2">
      <c r="B47" s="23">
        <v>15</v>
      </c>
      <c r="C47" s="107"/>
      <c r="D47" s="108"/>
      <c r="E47" s="109"/>
      <c r="F47" s="107"/>
      <c r="G47" s="108"/>
      <c r="H47" s="108"/>
      <c r="I47" s="109"/>
      <c r="J47" s="107"/>
      <c r="K47" s="108"/>
      <c r="L47" s="109"/>
      <c r="M47" s="13" t="s">
        <v>57</v>
      </c>
      <c r="N47" s="12" t="s">
        <v>205</v>
      </c>
      <c r="O47" s="34"/>
      <c r="P47" s="139"/>
      <c r="Q47" s="140"/>
      <c r="R47" s="107"/>
      <c r="S47" s="108"/>
      <c r="T47" s="108"/>
      <c r="U47" s="109"/>
    </row>
    <row r="48" spans="2:21" ht="26.25" hidden="1" customHeight="1" x14ac:dyDescent="0.2">
      <c r="B48" s="23">
        <v>16</v>
      </c>
      <c r="C48" s="107"/>
      <c r="D48" s="108"/>
      <c r="E48" s="109"/>
      <c r="F48" s="107"/>
      <c r="G48" s="108"/>
      <c r="H48" s="108"/>
      <c r="I48" s="109"/>
      <c r="J48" s="107"/>
      <c r="K48" s="108"/>
      <c r="L48" s="109"/>
      <c r="M48" s="13" t="s">
        <v>57</v>
      </c>
      <c r="N48" s="12" t="s">
        <v>206</v>
      </c>
      <c r="O48" s="34"/>
      <c r="P48" s="139"/>
      <c r="Q48" s="140"/>
      <c r="R48" s="107"/>
      <c r="S48" s="108"/>
      <c r="T48" s="108"/>
      <c r="U48" s="109"/>
    </row>
    <row r="49" spans="2:25" ht="26.25" hidden="1" customHeight="1" x14ac:dyDescent="0.2">
      <c r="B49" s="23">
        <v>17</v>
      </c>
      <c r="C49" s="107"/>
      <c r="D49" s="108"/>
      <c r="E49" s="109"/>
      <c r="F49" s="107"/>
      <c r="G49" s="108"/>
      <c r="H49" s="108"/>
      <c r="I49" s="109"/>
      <c r="J49" s="107"/>
      <c r="K49" s="108"/>
      <c r="L49" s="109"/>
      <c r="M49" s="13" t="s">
        <v>57</v>
      </c>
      <c r="N49" s="12" t="s">
        <v>207</v>
      </c>
      <c r="O49" s="34"/>
      <c r="P49" s="139"/>
      <c r="Q49" s="140"/>
      <c r="R49" s="107"/>
      <c r="S49" s="108"/>
      <c r="T49" s="108"/>
      <c r="U49" s="109"/>
    </row>
    <row r="50" spans="2:25" ht="26.25" hidden="1" customHeight="1" thickBot="1" x14ac:dyDescent="0.25">
      <c r="B50" s="23">
        <v>18</v>
      </c>
      <c r="C50" s="133"/>
      <c r="D50" s="134"/>
      <c r="E50" s="135"/>
      <c r="F50" s="133"/>
      <c r="G50" s="134"/>
      <c r="H50" s="134"/>
      <c r="I50" s="135"/>
      <c r="J50" s="136"/>
      <c r="K50" s="137"/>
      <c r="L50" s="138"/>
      <c r="M50" s="13" t="s">
        <v>57</v>
      </c>
      <c r="N50" s="12" t="s">
        <v>208</v>
      </c>
      <c r="O50" s="34"/>
      <c r="P50" s="107"/>
      <c r="Q50" s="109"/>
      <c r="R50" s="107"/>
      <c r="S50" s="108"/>
      <c r="T50" s="108"/>
      <c r="U50" s="109"/>
    </row>
    <row r="51" spans="2:25" ht="30" customHeight="1" thickBot="1" x14ac:dyDescent="0.25">
      <c r="B51" s="124" t="s">
        <v>9</v>
      </c>
      <c r="C51" s="116"/>
      <c r="D51" s="122">
        <f>SUM(COUNTIF(O35:O50,"Ｋ１"),COUNTIF(O35:O50,"Ｃ１"),COUNTIF(O35:O50,"ＷＫ１"),COUNTIF(O35:O50,"ＷＣ１"))</f>
        <v>0</v>
      </c>
      <c r="E51" s="123"/>
      <c r="F51" s="24" t="s">
        <v>6</v>
      </c>
      <c r="G51" s="125" t="s">
        <v>10</v>
      </c>
      <c r="H51" s="126"/>
      <c r="I51" s="122">
        <f>COUNTIF(O35:O50,"マ")</f>
        <v>0</v>
      </c>
      <c r="J51" s="123"/>
      <c r="K51" s="24" t="s">
        <v>6</v>
      </c>
      <c r="O51" s="250" t="s">
        <v>106</v>
      </c>
      <c r="P51" s="250"/>
      <c r="Q51" s="250"/>
      <c r="R51" s="250"/>
      <c r="S51" s="250"/>
      <c r="T51" s="250"/>
      <c r="U51" s="250"/>
      <c r="Y51" s="5"/>
    </row>
    <row r="52" spans="2:25" ht="13.5" customHeight="1" x14ac:dyDescent="0.2">
      <c r="O52" s="9"/>
    </row>
    <row r="53" spans="2:25" ht="13.5" customHeight="1" x14ac:dyDescent="0.2">
      <c r="B53" s="92" t="s">
        <v>211</v>
      </c>
      <c r="C53" s="240" t="s">
        <v>210</v>
      </c>
      <c r="D53" s="240"/>
      <c r="E53" s="240"/>
      <c r="F53" s="240"/>
      <c r="G53" s="92" t="s">
        <v>212</v>
      </c>
      <c r="H53" s="92"/>
      <c r="I53" s="92"/>
      <c r="O53" s="9"/>
    </row>
    <row r="54" spans="2:25" ht="13.5" customHeight="1" x14ac:dyDescent="0.2">
      <c r="O54" s="9"/>
    </row>
    <row r="55" spans="2:25" ht="14" x14ac:dyDescent="0.2">
      <c r="B55" s="2" t="s">
        <v>226</v>
      </c>
    </row>
  </sheetData>
  <sheetProtection sheet="1" objects="1" scenarios="1"/>
  <mergeCells count="200">
    <mergeCell ref="C53:F53"/>
    <mergeCell ref="R46:U46"/>
    <mergeCell ref="C47:E47"/>
    <mergeCell ref="G26:U26"/>
    <mergeCell ref="N5:S5"/>
    <mergeCell ref="N4:S4"/>
    <mergeCell ref="T4:U5"/>
    <mergeCell ref="O51:U51"/>
    <mergeCell ref="Y5:Z5"/>
    <mergeCell ref="D9:G9"/>
    <mergeCell ref="I9:K9"/>
    <mergeCell ref="L9:M9"/>
    <mergeCell ref="N9:U9"/>
    <mergeCell ref="W9:Z9"/>
    <mergeCell ref="W19:Z19"/>
    <mergeCell ref="W18:Z18"/>
    <mergeCell ref="R37:U37"/>
    <mergeCell ref="P20:U20"/>
    <mergeCell ref="H25:U25"/>
    <mergeCell ref="C37:E37"/>
    <mergeCell ref="P47:Q47"/>
    <mergeCell ref="J47:L47"/>
    <mergeCell ref="F47:I47"/>
    <mergeCell ref="P45:Q45"/>
    <mergeCell ref="J45:L45"/>
    <mergeCell ref="F45:I45"/>
    <mergeCell ref="C45:E45"/>
    <mergeCell ref="C46:E46"/>
    <mergeCell ref="F46:I46"/>
    <mergeCell ref="J46:L46"/>
    <mergeCell ref="P46:Q46"/>
    <mergeCell ref="B33:B34"/>
    <mergeCell ref="J33:L34"/>
    <mergeCell ref="M33:M34"/>
    <mergeCell ref="T30:U30"/>
    <mergeCell ref="T31:U31"/>
    <mergeCell ref="N19:Q19"/>
    <mergeCell ref="D20:I20"/>
    <mergeCell ref="J20:O20"/>
    <mergeCell ref="P42:Q42"/>
    <mergeCell ref="R43:U43"/>
    <mergeCell ref="F37:I37"/>
    <mergeCell ref="B27:B28"/>
    <mergeCell ref="M27:M28"/>
    <mergeCell ref="P27:Q28"/>
    <mergeCell ref="N27:O28"/>
    <mergeCell ref="T29:U29"/>
    <mergeCell ref="R27:R28"/>
    <mergeCell ref="S27:S28"/>
    <mergeCell ref="N29:O29"/>
    <mergeCell ref="C27:E28"/>
    <mergeCell ref="F27:I28"/>
    <mergeCell ref="J27:L28"/>
    <mergeCell ref="T27:U28"/>
    <mergeCell ref="B5:C5"/>
    <mergeCell ref="D5:K5"/>
    <mergeCell ref="L5:M5"/>
    <mergeCell ref="L6:M7"/>
    <mergeCell ref="N7:U7"/>
    <mergeCell ref="O6:Q6"/>
    <mergeCell ref="R6:T6"/>
    <mergeCell ref="N8:U8"/>
    <mergeCell ref="C36:E36"/>
    <mergeCell ref="F36:I36"/>
    <mergeCell ref="J36:L36"/>
    <mergeCell ref="P36:Q36"/>
    <mergeCell ref="R36:U36"/>
    <mergeCell ref="O33:O34"/>
    <mergeCell ref="N33:N34"/>
    <mergeCell ref="C33:E34"/>
    <mergeCell ref="F33:I34"/>
    <mergeCell ref="B20:C20"/>
    <mergeCell ref="L12:M12"/>
    <mergeCell ref="L13:M13"/>
    <mergeCell ref="N12:U12"/>
    <mergeCell ref="N13:U13"/>
    <mergeCell ref="L19:M19"/>
    <mergeCell ref="N15:U15"/>
    <mergeCell ref="B2:U2"/>
    <mergeCell ref="C44:E44"/>
    <mergeCell ref="F44:I44"/>
    <mergeCell ref="J44:L44"/>
    <mergeCell ref="P44:Q44"/>
    <mergeCell ref="R44:U44"/>
    <mergeCell ref="C40:E40"/>
    <mergeCell ref="F40:I40"/>
    <mergeCell ref="C43:E43"/>
    <mergeCell ref="F43:I43"/>
    <mergeCell ref="J43:L43"/>
    <mergeCell ref="P43:Q43"/>
    <mergeCell ref="J40:L40"/>
    <mergeCell ref="P40:Q40"/>
    <mergeCell ref="R42:U42"/>
    <mergeCell ref="C38:E38"/>
    <mergeCell ref="F38:I38"/>
    <mergeCell ref="J38:L38"/>
    <mergeCell ref="P38:Q38"/>
    <mergeCell ref="R38:U38"/>
    <mergeCell ref="C39:E39"/>
    <mergeCell ref="F39:I39"/>
    <mergeCell ref="J39:L39"/>
    <mergeCell ref="P39:Q39"/>
    <mergeCell ref="L18:M18"/>
    <mergeCell ref="N18:U18"/>
    <mergeCell ref="B19:C19"/>
    <mergeCell ref="D18:K18"/>
    <mergeCell ref="N16:U16"/>
    <mergeCell ref="B18:C18"/>
    <mergeCell ref="D16:I16"/>
    <mergeCell ref="S19:U19"/>
    <mergeCell ref="D19:G19"/>
    <mergeCell ref="I19:K19"/>
    <mergeCell ref="B17:C17"/>
    <mergeCell ref="D17:K17"/>
    <mergeCell ref="L17:M17"/>
    <mergeCell ref="N17:U17"/>
    <mergeCell ref="B7:C7"/>
    <mergeCell ref="L8:M8"/>
    <mergeCell ref="B16:C16"/>
    <mergeCell ref="J16:K16"/>
    <mergeCell ref="D7:G7"/>
    <mergeCell ref="J7:K7"/>
    <mergeCell ref="B4:C4"/>
    <mergeCell ref="D4:K4"/>
    <mergeCell ref="L4:M4"/>
    <mergeCell ref="B15:C15"/>
    <mergeCell ref="L15:M15"/>
    <mergeCell ref="J15:K15"/>
    <mergeCell ref="B9:C9"/>
    <mergeCell ref="B8:C8"/>
    <mergeCell ref="D8:K8"/>
    <mergeCell ref="B12:C13"/>
    <mergeCell ref="E12:G12"/>
    <mergeCell ref="H12:J12"/>
    <mergeCell ref="D13:K13"/>
    <mergeCell ref="B11:C11"/>
    <mergeCell ref="D11:K11"/>
    <mergeCell ref="B6:C6"/>
    <mergeCell ref="L16:M16"/>
    <mergeCell ref="D15:I15"/>
    <mergeCell ref="R45:U45"/>
    <mergeCell ref="R33:U34"/>
    <mergeCell ref="C35:E35"/>
    <mergeCell ref="F35:I35"/>
    <mergeCell ref="J35:L35"/>
    <mergeCell ref="P35:Q35"/>
    <mergeCell ref="R35:U35"/>
    <mergeCell ref="J31:L31"/>
    <mergeCell ref="N31:O31"/>
    <mergeCell ref="P31:Q31"/>
    <mergeCell ref="P33:Q34"/>
    <mergeCell ref="J37:L37"/>
    <mergeCell ref="P37:Q37"/>
    <mergeCell ref="C42:E42"/>
    <mergeCell ref="F42:I42"/>
    <mergeCell ref="J42:L42"/>
    <mergeCell ref="F31:I31"/>
    <mergeCell ref="R39:U39"/>
    <mergeCell ref="R40:U40"/>
    <mergeCell ref="C41:E41"/>
    <mergeCell ref="F41:I41"/>
    <mergeCell ref="J41:L41"/>
    <mergeCell ref="P41:Q41"/>
    <mergeCell ref="R41:U41"/>
    <mergeCell ref="P50:Q50"/>
    <mergeCell ref="R50:U50"/>
    <mergeCell ref="C48:E48"/>
    <mergeCell ref="F48:I48"/>
    <mergeCell ref="J48:L48"/>
    <mergeCell ref="P48:Q48"/>
    <mergeCell ref="R48:U48"/>
    <mergeCell ref="C49:E49"/>
    <mergeCell ref="F49:I49"/>
    <mergeCell ref="J49:L49"/>
    <mergeCell ref="P49:Q49"/>
    <mergeCell ref="R49:U49"/>
    <mergeCell ref="R47:U47"/>
    <mergeCell ref="W6:Z6"/>
    <mergeCell ref="X25:Y25"/>
    <mergeCell ref="B23:C23"/>
    <mergeCell ref="L23:M23"/>
    <mergeCell ref="D23:K23"/>
    <mergeCell ref="N23:U23"/>
    <mergeCell ref="D51:E51"/>
    <mergeCell ref="I51:J51"/>
    <mergeCell ref="B51:C51"/>
    <mergeCell ref="G51:H51"/>
    <mergeCell ref="P29:Q29"/>
    <mergeCell ref="C29:E29"/>
    <mergeCell ref="F29:I29"/>
    <mergeCell ref="J29:L29"/>
    <mergeCell ref="C30:E30"/>
    <mergeCell ref="F30:I30"/>
    <mergeCell ref="J30:L30"/>
    <mergeCell ref="N30:O30"/>
    <mergeCell ref="P30:Q30"/>
    <mergeCell ref="C31:E31"/>
    <mergeCell ref="C50:E50"/>
    <mergeCell ref="F50:I50"/>
    <mergeCell ref="J50:L50"/>
  </mergeCells>
  <phoneticPr fontId="1"/>
  <conditionalFormatting sqref="C29:U31 C35:U50">
    <cfRule type="cellIs" dxfId="21" priority="19" operator="equal">
      <formula>""</formula>
    </cfRule>
  </conditionalFormatting>
  <conditionalFormatting sqref="D16:D17 D19:G19 I19:K19">
    <cfRule type="cellIs" dxfId="20" priority="14" operator="equal">
      <formula>""</formula>
    </cfRule>
  </conditionalFormatting>
  <conditionalFormatting sqref="D51:E51">
    <cfRule type="cellIs" dxfId="19" priority="1" operator="greaterThanOrEqual">
      <formula>9</formula>
    </cfRule>
  </conditionalFormatting>
  <conditionalFormatting sqref="D11:K11 D15:I15 J16:K17 D18:K18 D20">
    <cfRule type="cellIs" dxfId="18" priority="21" operator="equal">
      <formula>""</formula>
    </cfRule>
  </conditionalFormatting>
  <conditionalFormatting sqref="D23:K23">
    <cfRule type="cellIs" dxfId="17" priority="11" operator="equal">
      <formula>""</formula>
    </cfRule>
  </conditionalFormatting>
  <conditionalFormatting sqref="E12:J12 D13:K13">
    <cfRule type="cellIs" dxfId="16" priority="16" operator="equal">
      <formula>""</formula>
    </cfRule>
  </conditionalFormatting>
  <conditionalFormatting sqref="J20">
    <cfRule type="cellIs" dxfId="15" priority="9" operator="equal">
      <formula>""</formula>
    </cfRule>
  </conditionalFormatting>
  <conditionalFormatting sqref="N4:N5 D4:K6 O6:T6 D7 I7:J7 D8:K8 D9 I9">
    <cfRule type="cellIs" dxfId="14" priority="22" operator="equal">
      <formula>""</formula>
    </cfRule>
  </conditionalFormatting>
  <conditionalFormatting sqref="N17 N19:Q19 S19:U19">
    <cfRule type="cellIs" dxfId="13" priority="15" operator="equal">
      <formula>""</formula>
    </cfRule>
  </conditionalFormatting>
  <conditionalFormatting sqref="N7:U9">
    <cfRule type="cellIs" dxfId="12" priority="6" operator="equal">
      <formula>""</formula>
    </cfRule>
  </conditionalFormatting>
  <conditionalFormatting sqref="N12:U13 N15:U18">
    <cfRule type="cellIs" dxfId="11" priority="5" operator="equal">
      <formula>""</formula>
    </cfRule>
  </conditionalFormatting>
  <conditionalFormatting sqref="N23:U23">
    <cfRule type="cellIs" dxfId="10" priority="10" operator="equal">
      <formula>""</formula>
    </cfRule>
  </conditionalFormatting>
  <conditionalFormatting sqref="P20">
    <cfRule type="cellIs" dxfId="9" priority="8" operator="equal">
      <formula>""</formula>
    </cfRule>
  </conditionalFormatting>
  <conditionalFormatting sqref="U6">
    <cfRule type="cellIs" dxfId="8" priority="4" operator="equal">
      <formula>"都道府県"</formula>
    </cfRule>
  </conditionalFormatting>
  <conditionalFormatting sqref="W25">
    <cfRule type="containsText" dxfId="7" priority="12" operator="containsText" text="NG">
      <formula>NOT(ISERROR(SEARCH("NG",W25)))</formula>
    </cfRule>
    <cfRule type="cellIs" dxfId="6" priority="13" operator="equal">
      <formula>NG</formula>
    </cfRule>
  </conditionalFormatting>
  <dataValidations count="13">
    <dataValidation type="list" allowBlank="1" showInputMessage="1" showErrorMessage="1" sqref="R29:R31" xr:uid="{E471DE49-353D-4AA4-B95D-2ADBFF485855}">
      <formula1>審判免許</formula1>
    </dataValidation>
    <dataValidation type="list" allowBlank="1" showInputMessage="1" showErrorMessage="1" sqref="S29:S31" xr:uid="{1A216E95-371C-4A35-9BDE-95F1DC7C6FA1}">
      <formula1>船舶免許</formula1>
    </dataValidation>
    <dataValidation type="list" allowBlank="1" showInputMessage="1" showErrorMessage="1" sqref="N45:N50" xr:uid="{BA975801-8897-4783-AE8D-63CD807237AF}">
      <formula1>#REF!</formula1>
    </dataValidation>
    <dataValidation type="list" allowBlank="1" showInputMessage="1" showErrorMessage="1" sqref="U6" xr:uid="{111E18DF-A86D-446B-BDBB-2A8C5671926D}">
      <formula1>INDIRECT(AI1)</formula1>
    </dataValidation>
    <dataValidation type="list" allowBlank="1" showInputMessage="1" showErrorMessage="1" sqref="M31" xr:uid="{EFA22EDB-03D0-4458-A9A4-76178ED07B7A}">
      <formula1>INDIRECT(AH1)</formula1>
    </dataValidation>
    <dataValidation type="list" allowBlank="1" showInputMessage="1" showErrorMessage="1" sqref="M29" xr:uid="{6370B253-F978-47B9-8226-436D9E007475}">
      <formula1>INDIRECT(AH1)</formula1>
    </dataValidation>
    <dataValidation type="list" allowBlank="1" showInputMessage="1" showErrorMessage="1" sqref="M30" xr:uid="{6D53C7F8-13E9-4FCC-A45D-4444D38D7FEE}">
      <formula1>INDIRECT(AH1)</formula1>
    </dataValidation>
    <dataValidation type="list" allowBlank="1" showInputMessage="1" showErrorMessage="1" sqref="N29:O31" xr:uid="{57992B38-4720-4585-B5A6-2FD11174933E}">
      <formula1>$AD$2:$AD$6</formula1>
    </dataValidation>
    <dataValidation type="list" allowBlank="1" showInputMessage="1" showErrorMessage="1" sqref="N35:N44" xr:uid="{A233007F-1CC2-4E43-B399-F0237466B1C4}">
      <formula1>学年</formula1>
    </dataValidation>
    <dataValidation type="list" allowBlank="1" showInputMessage="1" showErrorMessage="1" sqref="M35:M50" xr:uid="{EBE897A0-09C8-430A-BD01-7CD7F369168B}">
      <formula1>性別</formula1>
    </dataValidation>
    <dataValidation type="list" allowBlank="1" showInputMessage="1" showErrorMessage="1" sqref="O45:O50" xr:uid="{B8141659-39C5-4C0A-BE85-B17CDF43DBDF}">
      <formula1>INDIRECT(M45)</formula1>
    </dataValidation>
    <dataValidation type="list" allowBlank="1" showInputMessage="1" showErrorMessage="1" sqref="O35:O44" xr:uid="{2A59E3C7-8A90-4AC6-94C6-C4F2D97E8229}">
      <formula1>$AC$3:$AC$7</formula1>
    </dataValidation>
    <dataValidation type="list" allowBlank="1" showInputMessage="1" showErrorMessage="1" sqref="G25" xr:uid="{4C33D7C8-D1EB-4C84-B758-2B07C21A846D}">
      <formula1>"　,☑"</formula1>
    </dataValidation>
  </dataValidations>
  <hyperlinks>
    <hyperlink ref="C53" location="'参加料一覧表（参加校用）'!A1" display="『参加料一覧表』" xr:uid="{E6ACF8F0-F08B-4B9F-BA4D-10D95F0C406E}"/>
    <hyperlink ref="C53:F53" location="'２．参加料一覧表（参加校用）'!A1" display="『参加料一覧表』" xr:uid="{A1BB9255-AB23-4ECF-BAFE-2E9140E7CD4D}"/>
  </hyperlinks>
  <printOptions horizontalCentered="1"/>
  <pageMargins left="0.23622047244094491" right="0.19685039370078741" top="0.15748031496062992" bottom="0.19685039370078741" header="0.31496062992125984" footer="0.31496062992125984"/>
  <pageSetup paperSize="9" scale="8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882B-4502-4C5A-803F-835FDA0ABD45}">
  <sheetPr codeName="Sheet2">
    <tabColor rgb="FF00B050"/>
  </sheetPr>
  <dimension ref="A1:AJ126"/>
  <sheetViews>
    <sheetView showZeros="0" view="pageBreakPreview" zoomScaleSheetLayoutView="100" workbookViewId="0">
      <selection activeCell="N11" sqref="N11"/>
    </sheetView>
  </sheetViews>
  <sheetFormatPr defaultColWidth="9" defaultRowHeight="13.5" customHeight="1" x14ac:dyDescent="0.2"/>
  <cols>
    <col min="1" max="1" width="1.36328125" style="38" customWidth="1"/>
    <col min="2" max="2" width="1.90625" style="38" customWidth="1"/>
    <col min="3" max="3" width="4.36328125" style="38" customWidth="1"/>
    <col min="4" max="4" width="5.7265625" style="38" customWidth="1"/>
    <col min="5" max="11" width="4.26953125" style="38" customWidth="1"/>
    <col min="12" max="14" width="4.36328125" style="38" customWidth="1"/>
    <col min="15" max="16" width="3.36328125" style="38" customWidth="1"/>
    <col min="17" max="18" width="4.36328125" style="38" customWidth="1"/>
    <col min="19" max="21" width="4.08984375" style="38" customWidth="1"/>
    <col min="22" max="22" width="2.90625" style="38" customWidth="1"/>
    <col min="23" max="23" width="4.08984375" style="38" customWidth="1"/>
    <col min="24" max="24" width="4.08984375" style="38" hidden="1" customWidth="1"/>
    <col min="25" max="32" width="4.08984375" style="38" customWidth="1"/>
    <col min="33" max="33" width="35.6328125" style="38" customWidth="1"/>
    <col min="34" max="36" width="9" style="38" hidden="1" customWidth="1"/>
    <col min="37" max="43" width="4.453125" style="38" customWidth="1"/>
    <col min="44" max="16384" width="9" style="38"/>
  </cols>
  <sheetData>
    <row r="1" spans="1:36" ht="21" customHeight="1" x14ac:dyDescent="0.2">
      <c r="A1" s="317" t="s">
        <v>178</v>
      </c>
      <c r="B1" s="317"/>
      <c r="C1" s="317"/>
      <c r="D1" s="317"/>
      <c r="E1" s="317"/>
      <c r="F1" s="317"/>
      <c r="G1" s="317"/>
      <c r="H1" s="317"/>
      <c r="I1" s="317"/>
      <c r="J1" s="317"/>
      <c r="K1" s="317"/>
      <c r="L1" s="317"/>
      <c r="M1" s="317"/>
      <c r="N1" s="317"/>
      <c r="O1" s="317"/>
      <c r="P1" s="317"/>
      <c r="Q1" s="317"/>
      <c r="R1" s="317"/>
      <c r="S1" s="317"/>
      <c r="T1" s="317"/>
      <c r="U1" s="317"/>
      <c r="V1" s="317"/>
      <c r="W1" s="317"/>
      <c r="X1" s="317"/>
      <c r="Y1" s="317"/>
      <c r="AG1" s="100" t="s">
        <v>241</v>
      </c>
    </row>
    <row r="2" spans="1:36" ht="14" x14ac:dyDescent="0.2">
      <c r="A2" s="308" t="s">
        <v>120</v>
      </c>
      <c r="B2" s="308"/>
      <c r="C2" s="308"/>
      <c r="D2" s="308"/>
      <c r="E2" s="308"/>
      <c r="F2" s="308"/>
      <c r="G2" s="308"/>
      <c r="H2" s="308"/>
      <c r="I2" s="308"/>
      <c r="J2" s="308"/>
      <c r="K2" s="308"/>
      <c r="L2" s="308"/>
      <c r="M2" s="308"/>
      <c r="N2" s="308"/>
      <c r="O2" s="308"/>
      <c r="P2" s="308"/>
      <c r="Q2" s="308"/>
      <c r="R2" s="308"/>
      <c r="S2" s="308"/>
      <c r="T2" s="308"/>
      <c r="U2" s="308"/>
      <c r="V2" s="308"/>
      <c r="AH2" s="71">
        <v>0</v>
      </c>
      <c r="AI2" s="50" t="s">
        <v>129</v>
      </c>
      <c r="AJ2" s="38" t="s">
        <v>180</v>
      </c>
    </row>
    <row r="3" spans="1:36" s="39" customFormat="1" ht="18" customHeight="1" x14ac:dyDescent="0.2">
      <c r="P3" s="314" t="s">
        <v>238</v>
      </c>
      <c r="Q3" s="314"/>
      <c r="R3" s="309" t="s">
        <v>239</v>
      </c>
      <c r="S3" s="309"/>
      <c r="T3" s="53" t="s">
        <v>215</v>
      </c>
      <c r="U3" s="58"/>
      <c r="V3" s="43" t="s">
        <v>121</v>
      </c>
      <c r="W3" s="58"/>
      <c r="X3" s="43" t="s">
        <v>122</v>
      </c>
      <c r="AH3" s="48">
        <v>1</v>
      </c>
      <c r="AI3" s="50" t="s">
        <v>130</v>
      </c>
      <c r="AJ3" s="39" t="s">
        <v>181</v>
      </c>
    </row>
    <row r="4" spans="1:36" s="39" customFormat="1" ht="18" customHeight="1" x14ac:dyDescent="0.2">
      <c r="A4" s="40"/>
      <c r="B4" s="56" t="s">
        <v>221</v>
      </c>
      <c r="D4" s="59"/>
      <c r="E4" s="59"/>
      <c r="F4" s="59"/>
      <c r="G4" s="59"/>
      <c r="H4" s="59"/>
      <c r="I4" s="59"/>
      <c r="J4" s="59"/>
      <c r="K4" s="59"/>
      <c r="L4" s="40"/>
      <c r="M4" s="40"/>
      <c r="AH4" s="48">
        <v>2</v>
      </c>
      <c r="AI4" s="50" t="s">
        <v>131</v>
      </c>
    </row>
    <row r="5" spans="1:36" s="39" customFormat="1" ht="13" customHeight="1" thickBot="1" x14ac:dyDescent="0.25">
      <c r="A5" s="52"/>
      <c r="B5" s="52"/>
      <c r="C5" s="52"/>
      <c r="D5" s="52"/>
      <c r="E5" s="52"/>
      <c r="F5" s="52"/>
      <c r="G5" s="52"/>
      <c r="H5" s="52"/>
      <c r="I5" s="52"/>
      <c r="J5" s="41"/>
      <c r="K5" s="80" t="s">
        <v>216</v>
      </c>
      <c r="L5" s="41"/>
      <c r="M5" s="41"/>
      <c r="N5" s="41"/>
      <c r="O5" s="41"/>
      <c r="AH5" s="48">
        <v>3</v>
      </c>
      <c r="AI5" s="50" t="s">
        <v>132</v>
      </c>
    </row>
    <row r="6" spans="1:36" s="39" customFormat="1" ht="23.5" customHeight="1" thickBot="1" x14ac:dyDescent="0.25">
      <c r="A6" s="42"/>
      <c r="C6" s="310" t="s">
        <v>63</v>
      </c>
      <c r="D6" s="311"/>
      <c r="E6" s="311"/>
      <c r="F6" s="312"/>
      <c r="G6" s="312"/>
      <c r="H6" s="312"/>
      <c r="I6" s="313"/>
      <c r="K6" s="325"/>
      <c r="L6" s="325"/>
      <c r="M6" s="325"/>
      <c r="N6" s="325"/>
      <c r="O6" s="325"/>
      <c r="P6" s="325"/>
      <c r="Q6" s="325"/>
      <c r="R6" s="325"/>
      <c r="S6" s="325"/>
      <c r="T6" s="326" t="s">
        <v>237</v>
      </c>
      <c r="U6" s="327"/>
      <c r="V6" s="327"/>
      <c r="AH6" s="48">
        <v>4</v>
      </c>
      <c r="AI6" s="50" t="s">
        <v>133</v>
      </c>
      <c r="AJ6" s="39" t="s">
        <v>193</v>
      </c>
    </row>
    <row r="7" spans="1:36" s="39" customFormat="1" ht="13.5" customHeight="1" x14ac:dyDescent="0.2">
      <c r="A7" s="54"/>
      <c r="B7" s="54"/>
      <c r="C7" s="54"/>
      <c r="D7" s="54"/>
      <c r="E7" s="54"/>
      <c r="F7" s="54"/>
      <c r="G7" s="54"/>
      <c r="H7" s="54"/>
      <c r="I7" s="54"/>
      <c r="J7" s="54"/>
      <c r="K7" s="54"/>
      <c r="L7" s="54"/>
      <c r="M7" s="41"/>
      <c r="N7" s="41"/>
      <c r="O7" s="41"/>
      <c r="AH7" s="48">
        <v>5</v>
      </c>
      <c r="AI7" s="50" t="s">
        <v>134</v>
      </c>
    </row>
    <row r="8" spans="1:36" s="39" customFormat="1" ht="20.5" customHeight="1" x14ac:dyDescent="0.2">
      <c r="A8" s="54"/>
      <c r="I8" s="282" t="s">
        <v>243</v>
      </c>
      <c r="J8" s="282"/>
      <c r="K8" s="282"/>
      <c r="L8" s="282"/>
      <c r="M8" s="278"/>
      <c r="N8" s="278"/>
      <c r="O8" s="278"/>
      <c r="P8" s="278"/>
      <c r="Q8" s="278"/>
      <c r="R8" s="278"/>
      <c r="S8" s="278"/>
      <c r="T8" s="278"/>
      <c r="U8" s="44" t="s">
        <v>123</v>
      </c>
      <c r="AH8" s="48">
        <v>6</v>
      </c>
      <c r="AI8" s="50" t="s">
        <v>135</v>
      </c>
    </row>
    <row r="9" spans="1:36" s="39" customFormat="1" ht="12" customHeight="1" thickBot="1" x14ac:dyDescent="0.25">
      <c r="A9" s="43"/>
      <c r="I9" s="101"/>
      <c r="AH9" s="48">
        <v>7</v>
      </c>
      <c r="AI9" s="50" t="s">
        <v>136</v>
      </c>
    </row>
    <row r="10" spans="1:36" s="39" customFormat="1" ht="22" customHeight="1" thickBot="1" x14ac:dyDescent="0.25">
      <c r="A10" s="43"/>
      <c r="B10" s="43"/>
      <c r="D10" s="299" t="s">
        <v>124</v>
      </c>
      <c r="E10" s="300"/>
      <c r="F10" s="300"/>
      <c r="G10" s="300"/>
      <c r="H10" s="300"/>
      <c r="I10" s="300"/>
      <c r="J10" s="300"/>
      <c r="K10" s="300"/>
      <c r="L10" s="300"/>
      <c r="M10" s="300"/>
      <c r="N10" s="301"/>
      <c r="O10" s="302" t="s">
        <v>213</v>
      </c>
      <c r="P10" s="300"/>
      <c r="Q10" s="300"/>
      <c r="R10" s="300"/>
      <c r="S10" s="300"/>
      <c r="T10" s="303"/>
      <c r="AH10" s="48">
        <v>8</v>
      </c>
      <c r="AI10" s="50" t="s">
        <v>137</v>
      </c>
    </row>
    <row r="11" spans="1:36" s="39" customFormat="1" ht="17.149999999999999" customHeight="1" thickBot="1" x14ac:dyDescent="0.25">
      <c r="A11" s="53"/>
      <c r="B11" s="53"/>
      <c r="D11" s="73" t="s">
        <v>186</v>
      </c>
      <c r="E11" s="281" t="s">
        <v>191</v>
      </c>
      <c r="F11" s="281"/>
      <c r="G11" s="281"/>
      <c r="H11" s="93" t="s">
        <v>189</v>
      </c>
      <c r="I11" s="83"/>
      <c r="J11" s="93" t="s">
        <v>188</v>
      </c>
      <c r="K11" s="82"/>
      <c r="L11" s="279" t="s">
        <v>187</v>
      </c>
      <c r="M11" s="280"/>
      <c r="N11" s="85">
        <f>SUM(I11,K11)</f>
        <v>0</v>
      </c>
      <c r="O11" s="304">
        <f>N11*4000</f>
        <v>0</v>
      </c>
      <c r="P11" s="305"/>
      <c r="Q11" s="305"/>
      <c r="R11" s="305"/>
      <c r="S11" s="305"/>
      <c r="T11" s="47" t="s">
        <v>125</v>
      </c>
      <c r="AI11" s="50" t="s">
        <v>138</v>
      </c>
    </row>
    <row r="12" spans="1:36" s="39" customFormat="1" ht="17.149999999999999" customHeight="1" thickBot="1" x14ac:dyDescent="0.25">
      <c r="A12" s="43"/>
      <c r="B12" s="53"/>
      <c r="C12" s="53"/>
      <c r="D12" s="74" t="s">
        <v>186</v>
      </c>
      <c r="E12" s="306" t="s">
        <v>190</v>
      </c>
      <c r="F12" s="306"/>
      <c r="G12" s="306"/>
      <c r="H12" s="94" t="s">
        <v>189</v>
      </c>
      <c r="I12" s="84"/>
      <c r="J12" s="94" t="s">
        <v>188</v>
      </c>
      <c r="K12" s="89"/>
      <c r="L12" s="288" t="s">
        <v>126</v>
      </c>
      <c r="M12" s="289"/>
      <c r="N12" s="86">
        <f t="shared" ref="N12:N14" si="0">SUM(I12,K12)</f>
        <v>0</v>
      </c>
      <c r="O12" s="285">
        <f>N12*4000</f>
        <v>0</v>
      </c>
      <c r="P12" s="286"/>
      <c r="Q12" s="286"/>
      <c r="R12" s="286"/>
      <c r="S12" s="286"/>
      <c r="T12" s="47" t="s">
        <v>125</v>
      </c>
      <c r="AI12" s="50" t="s">
        <v>139</v>
      </c>
    </row>
    <row r="13" spans="1:36" s="39" customFormat="1" ht="17.149999999999999" customHeight="1" thickBot="1" x14ac:dyDescent="0.25">
      <c r="A13" s="56"/>
      <c r="C13" s="55"/>
      <c r="D13" s="74" t="s">
        <v>192</v>
      </c>
      <c r="E13" s="307" t="s">
        <v>191</v>
      </c>
      <c r="F13" s="307"/>
      <c r="G13" s="307"/>
      <c r="H13" s="94" t="s">
        <v>189</v>
      </c>
      <c r="I13" s="84"/>
      <c r="J13" s="94" t="s">
        <v>188</v>
      </c>
      <c r="K13" s="89"/>
      <c r="L13" s="288" t="s">
        <v>127</v>
      </c>
      <c r="M13" s="289"/>
      <c r="N13" s="87">
        <f t="shared" si="0"/>
        <v>0</v>
      </c>
      <c r="O13" s="285">
        <f>N13*4000</f>
        <v>0</v>
      </c>
      <c r="P13" s="286"/>
      <c r="Q13" s="286"/>
      <c r="R13" s="286"/>
      <c r="S13" s="286"/>
      <c r="T13" s="47" t="s">
        <v>125</v>
      </c>
      <c r="V13" s="55"/>
      <c r="AI13" s="50" t="s">
        <v>140</v>
      </c>
    </row>
    <row r="14" spans="1:36" s="39" customFormat="1" ht="17" thickBot="1" x14ac:dyDescent="0.25">
      <c r="A14" s="57"/>
      <c r="B14" s="45"/>
      <c r="C14" s="45"/>
      <c r="D14" s="74" t="s">
        <v>192</v>
      </c>
      <c r="E14" s="287" t="s">
        <v>190</v>
      </c>
      <c r="F14" s="287"/>
      <c r="G14" s="287"/>
      <c r="H14" s="94" t="s">
        <v>189</v>
      </c>
      <c r="I14" s="84"/>
      <c r="J14" s="94" t="s">
        <v>188</v>
      </c>
      <c r="K14" s="89"/>
      <c r="L14" s="288" t="s">
        <v>128</v>
      </c>
      <c r="M14" s="289"/>
      <c r="N14" s="88">
        <f t="shared" si="0"/>
        <v>0</v>
      </c>
      <c r="O14" s="285">
        <f>N14*4000</f>
        <v>0</v>
      </c>
      <c r="P14" s="286"/>
      <c r="Q14" s="286"/>
      <c r="R14" s="286"/>
      <c r="S14" s="286"/>
      <c r="T14" s="47" t="s">
        <v>125</v>
      </c>
      <c r="U14" s="38"/>
      <c r="V14" s="38"/>
      <c r="W14" s="55"/>
      <c r="AI14" s="50" t="s">
        <v>141</v>
      </c>
    </row>
    <row r="15" spans="1:36" s="39" customFormat="1" ht="23.5" customHeight="1" thickBot="1" x14ac:dyDescent="0.25">
      <c r="A15" s="38"/>
      <c r="B15" s="45"/>
      <c r="C15" s="46"/>
      <c r="D15" s="294" t="s">
        <v>179</v>
      </c>
      <c r="E15" s="295"/>
      <c r="F15" s="295"/>
      <c r="G15" s="295"/>
      <c r="H15" s="295"/>
      <c r="I15" s="295"/>
      <c r="J15" s="295"/>
      <c r="K15" s="296"/>
      <c r="L15" s="295"/>
      <c r="M15" s="295"/>
      <c r="N15" s="99">
        <f>SUM(N11:N14)</f>
        <v>0</v>
      </c>
      <c r="O15" s="292">
        <f>SUM(O11:S14)</f>
        <v>0</v>
      </c>
      <c r="P15" s="293"/>
      <c r="Q15" s="293"/>
      <c r="R15" s="293"/>
      <c r="S15" s="293"/>
      <c r="T15" s="49" t="s">
        <v>125</v>
      </c>
      <c r="U15" s="38"/>
      <c r="V15" s="38"/>
      <c r="W15" s="38"/>
      <c r="AI15" s="50" t="s">
        <v>142</v>
      </c>
    </row>
    <row r="16" spans="1:36" ht="13" customHeight="1" thickBot="1" x14ac:dyDescent="0.25">
      <c r="B16" s="45"/>
      <c r="C16" s="46"/>
      <c r="N16" s="71" t="str">
        <f>IF(N15&gt;=9,"↑人数を確認してください。","")</f>
        <v/>
      </c>
      <c r="AI16" s="51" t="s">
        <v>143</v>
      </c>
    </row>
    <row r="17" spans="2:35" ht="27" customHeight="1" thickBot="1" x14ac:dyDescent="0.25">
      <c r="B17" s="45"/>
      <c r="C17" s="46"/>
      <c r="D17" s="297" t="s">
        <v>214</v>
      </c>
      <c r="E17" s="298"/>
      <c r="F17" s="298"/>
      <c r="G17" s="298"/>
      <c r="H17" s="298"/>
      <c r="I17" s="298"/>
      <c r="J17" s="298"/>
      <c r="K17" s="298"/>
      <c r="L17" s="298"/>
      <c r="M17" s="298"/>
      <c r="N17" s="99">
        <f>SUM(N11:N14)</f>
        <v>0</v>
      </c>
      <c r="O17" s="292">
        <f>N17*200</f>
        <v>0</v>
      </c>
      <c r="P17" s="293"/>
      <c r="Q17" s="293"/>
      <c r="R17" s="293"/>
      <c r="S17" s="293"/>
      <c r="T17" s="49" t="s">
        <v>125</v>
      </c>
      <c r="AI17" s="51" t="s">
        <v>144</v>
      </c>
    </row>
    <row r="18" spans="2:35" ht="11.15" customHeight="1" thickBot="1" x14ac:dyDescent="0.25">
      <c r="B18" s="45"/>
      <c r="C18" s="46"/>
      <c r="D18" s="46"/>
      <c r="AI18" s="51" t="s">
        <v>145</v>
      </c>
    </row>
    <row r="19" spans="2:35" ht="27" customHeight="1" thickBot="1" x14ac:dyDescent="0.25">
      <c r="C19" s="45"/>
      <c r="D19" s="283" t="s">
        <v>177</v>
      </c>
      <c r="E19" s="284"/>
      <c r="F19" s="284"/>
      <c r="G19" s="284"/>
      <c r="H19" s="284"/>
      <c r="I19" s="284"/>
      <c r="J19" s="284"/>
      <c r="K19" s="284"/>
      <c r="L19" s="284"/>
      <c r="M19" s="284"/>
      <c r="N19" s="284"/>
      <c r="O19" s="290">
        <f>O15+O17</f>
        <v>0</v>
      </c>
      <c r="P19" s="291"/>
      <c r="Q19" s="291"/>
      <c r="R19" s="291"/>
      <c r="S19" s="291"/>
      <c r="T19" s="60" t="s">
        <v>176</v>
      </c>
      <c r="AI19" s="51" t="s">
        <v>146</v>
      </c>
    </row>
    <row r="20" spans="2:35" ht="16" customHeight="1" thickBot="1" x14ac:dyDescent="0.25">
      <c r="AI20" s="51" t="s">
        <v>147</v>
      </c>
    </row>
    <row r="21" spans="2:35" ht="19.5" customHeight="1" thickBot="1" x14ac:dyDescent="0.25">
      <c r="C21" s="72" t="s">
        <v>118</v>
      </c>
      <c r="D21" s="72"/>
      <c r="E21" s="72"/>
      <c r="F21" s="267" t="s">
        <v>194</v>
      </c>
      <c r="G21" s="267"/>
      <c r="H21" s="267"/>
      <c r="I21" s="267"/>
      <c r="J21" s="268"/>
      <c r="K21" s="270" t="s">
        <v>180</v>
      </c>
      <c r="L21" s="271"/>
      <c r="M21" s="272"/>
      <c r="AI21" s="51" t="s">
        <v>148</v>
      </c>
    </row>
    <row r="22" spans="2:35" ht="8.5" customHeight="1" x14ac:dyDescent="0.2">
      <c r="AI22" s="51" t="s">
        <v>149</v>
      </c>
    </row>
    <row r="23" spans="2:35" ht="13" x14ac:dyDescent="0.2">
      <c r="C23" s="266" t="s">
        <v>182</v>
      </c>
      <c r="D23" s="266"/>
      <c r="E23" s="266"/>
      <c r="F23" s="266"/>
      <c r="G23" s="266"/>
      <c r="H23" s="266"/>
      <c r="I23" s="266"/>
      <c r="J23" s="263" t="s">
        <v>117</v>
      </c>
      <c r="K23" s="264"/>
      <c r="L23" s="264"/>
      <c r="M23" s="264"/>
      <c r="N23" s="264"/>
      <c r="O23" s="264"/>
      <c r="P23" s="265"/>
      <c r="Q23" s="262" t="s">
        <v>116</v>
      </c>
      <c r="R23" s="262"/>
      <c r="S23" s="262"/>
      <c r="AI23" s="51" t="s">
        <v>150</v>
      </c>
    </row>
    <row r="24" spans="2:35" ht="18" customHeight="1" x14ac:dyDescent="0.2">
      <c r="C24" s="269" t="s">
        <v>185</v>
      </c>
      <c r="D24" s="269"/>
      <c r="E24" s="269"/>
      <c r="F24" s="269"/>
      <c r="G24" s="269"/>
      <c r="H24" s="269"/>
      <c r="I24" s="269"/>
      <c r="J24" s="273"/>
      <c r="K24" s="273"/>
      <c r="L24" s="273"/>
      <c r="M24" s="273"/>
      <c r="N24" s="273"/>
      <c r="O24" s="273"/>
      <c r="P24" s="273"/>
      <c r="Q24" s="277" t="str">
        <f>IF(J24="","",O19)</f>
        <v/>
      </c>
      <c r="R24" s="277"/>
      <c r="S24" s="277"/>
      <c r="T24" s="37" t="s">
        <v>115</v>
      </c>
      <c r="X24" s="81" t="s">
        <v>220</v>
      </c>
      <c r="AI24" s="51" t="s">
        <v>151</v>
      </c>
    </row>
    <row r="25" spans="2:35" ht="18" customHeight="1" x14ac:dyDescent="0.2">
      <c r="C25" s="269" t="s">
        <v>183</v>
      </c>
      <c r="D25" s="269"/>
      <c r="E25" s="269"/>
      <c r="F25" s="269"/>
      <c r="G25" s="269"/>
      <c r="H25" s="269"/>
      <c r="I25" s="269"/>
      <c r="J25" s="274"/>
      <c r="K25" s="275"/>
      <c r="L25" s="275"/>
      <c r="M25" s="275"/>
      <c r="N25" s="275"/>
      <c r="O25" s="275"/>
      <c r="P25" s="276"/>
      <c r="Q25" s="277" t="str">
        <f>IF(J25="","",O15)</f>
        <v/>
      </c>
      <c r="R25" s="277"/>
      <c r="S25" s="277"/>
      <c r="T25" s="37" t="s">
        <v>115</v>
      </c>
      <c r="X25" s="81" t="s">
        <v>218</v>
      </c>
      <c r="AI25" s="51" t="s">
        <v>152</v>
      </c>
    </row>
    <row r="26" spans="2:35" ht="18" customHeight="1" x14ac:dyDescent="0.2">
      <c r="C26" s="269" t="s">
        <v>184</v>
      </c>
      <c r="D26" s="269"/>
      <c r="E26" s="269"/>
      <c r="F26" s="269"/>
      <c r="G26" s="269"/>
      <c r="H26" s="269"/>
      <c r="I26" s="269"/>
      <c r="J26" s="274"/>
      <c r="K26" s="275"/>
      <c r="L26" s="275"/>
      <c r="M26" s="275"/>
      <c r="N26" s="275"/>
      <c r="O26" s="275"/>
      <c r="P26" s="276"/>
      <c r="Q26" s="277" t="str">
        <f>IF(J26="","",O17)</f>
        <v/>
      </c>
      <c r="R26" s="277"/>
      <c r="S26" s="277"/>
      <c r="T26" s="37" t="s">
        <v>115</v>
      </c>
      <c r="X26" s="81" t="s">
        <v>219</v>
      </c>
      <c r="AI26" s="50" t="s">
        <v>153</v>
      </c>
    </row>
    <row r="27" spans="2:35" ht="13" x14ac:dyDescent="0.2">
      <c r="C27" s="90" t="s">
        <v>217</v>
      </c>
      <c r="D27" s="90"/>
      <c r="E27" s="90"/>
      <c r="F27" s="90"/>
      <c r="G27" s="90"/>
      <c r="H27" s="90"/>
      <c r="I27" s="90"/>
      <c r="J27" s="90"/>
      <c r="K27" s="90"/>
      <c r="L27" s="90"/>
      <c r="M27" s="90"/>
      <c r="N27" s="90"/>
      <c r="AI27" s="50" t="s">
        <v>154</v>
      </c>
    </row>
    <row r="28" spans="2:35" ht="13" x14ac:dyDescent="0.2">
      <c r="C28" s="90" t="s">
        <v>233</v>
      </c>
      <c r="D28" s="90"/>
      <c r="E28" s="90"/>
      <c r="F28" s="90"/>
      <c r="G28" s="90"/>
      <c r="H28" s="90"/>
      <c r="I28" s="90"/>
      <c r="J28" s="90"/>
      <c r="K28" s="90"/>
      <c r="L28" s="90"/>
      <c r="M28" s="90"/>
      <c r="N28" s="90"/>
      <c r="AI28" s="50" t="s">
        <v>155</v>
      </c>
    </row>
    <row r="29" spans="2:35" ht="13" x14ac:dyDescent="0.2">
      <c r="C29" s="90"/>
      <c r="D29" s="90"/>
      <c r="E29" s="90"/>
      <c r="F29" s="90"/>
      <c r="G29" s="90"/>
      <c r="H29" s="90"/>
      <c r="I29" s="90"/>
      <c r="J29" s="90"/>
      <c r="K29" s="90"/>
      <c r="L29" s="90"/>
      <c r="M29" s="90"/>
      <c r="N29" s="90"/>
      <c r="AI29" s="50" t="s">
        <v>156</v>
      </c>
    </row>
    <row r="30" spans="2:35" ht="13" x14ac:dyDescent="0.2">
      <c r="C30" s="90"/>
      <c r="D30" s="90"/>
      <c r="E30" s="90"/>
      <c r="F30" s="90"/>
      <c r="G30" s="90"/>
      <c r="H30" s="90"/>
      <c r="I30" s="90"/>
      <c r="J30" s="90"/>
      <c r="K30" s="90"/>
      <c r="L30" s="90"/>
      <c r="M30" s="90"/>
      <c r="N30" s="90"/>
      <c r="AI30" s="50" t="s">
        <v>157</v>
      </c>
    </row>
    <row r="31" spans="2:35" ht="13" x14ac:dyDescent="0.2">
      <c r="C31" s="90"/>
      <c r="D31" s="90"/>
      <c r="E31" s="90"/>
      <c r="F31" s="90"/>
      <c r="G31" s="90"/>
      <c r="H31" s="90"/>
      <c r="I31" s="90"/>
      <c r="J31" s="90"/>
      <c r="K31" s="90"/>
      <c r="L31" s="90"/>
      <c r="M31" s="90"/>
      <c r="N31" s="90"/>
      <c r="AI31" s="50" t="s">
        <v>158</v>
      </c>
    </row>
    <row r="32" spans="2:35" ht="13" x14ac:dyDescent="0.2">
      <c r="C32" s="90"/>
      <c r="D32" s="90"/>
      <c r="E32" s="90"/>
      <c r="F32" s="90"/>
      <c r="G32" s="90"/>
      <c r="H32" s="90"/>
      <c r="I32" s="90"/>
      <c r="J32" s="90"/>
      <c r="K32" s="90"/>
      <c r="L32" s="90"/>
      <c r="M32" s="90"/>
      <c r="N32" s="90"/>
      <c r="AI32" s="50" t="s">
        <v>159</v>
      </c>
    </row>
    <row r="33" spans="2:35" ht="13" x14ac:dyDescent="0.2">
      <c r="C33" s="90"/>
      <c r="D33" s="90"/>
      <c r="E33" s="90"/>
      <c r="F33" s="90"/>
      <c r="G33" s="90"/>
      <c r="H33" s="90"/>
      <c r="I33" s="90"/>
      <c r="J33" s="90"/>
      <c r="K33" s="90"/>
      <c r="L33" s="90"/>
      <c r="M33" s="90"/>
      <c r="N33" s="90"/>
      <c r="AI33" s="50" t="s">
        <v>160</v>
      </c>
    </row>
    <row r="34" spans="2:35" ht="13" x14ac:dyDescent="0.2">
      <c r="C34" s="90"/>
      <c r="D34" s="90"/>
      <c r="E34" s="90"/>
      <c r="F34" s="90"/>
      <c r="G34" s="90"/>
      <c r="H34" s="90"/>
      <c r="I34" s="90"/>
      <c r="J34" s="90"/>
      <c r="K34" s="90"/>
      <c r="L34" s="90"/>
      <c r="M34" s="90"/>
      <c r="N34" s="90"/>
      <c r="AI34" s="50" t="s">
        <v>161</v>
      </c>
    </row>
    <row r="35" spans="2:35" ht="13" x14ac:dyDescent="0.2">
      <c r="C35" s="90"/>
      <c r="D35" s="90"/>
      <c r="E35" s="90"/>
      <c r="F35" s="90"/>
      <c r="G35" s="90"/>
      <c r="H35" s="90"/>
      <c r="I35" s="90"/>
      <c r="J35" s="90"/>
      <c r="K35" s="90"/>
      <c r="L35" s="90"/>
      <c r="M35" s="90"/>
      <c r="N35" s="90"/>
      <c r="AI35" s="50" t="s">
        <v>162</v>
      </c>
    </row>
    <row r="36" spans="2:35" ht="13" x14ac:dyDescent="0.2">
      <c r="C36" s="90"/>
      <c r="D36" s="90"/>
      <c r="E36" s="90"/>
      <c r="F36" s="90"/>
      <c r="G36" s="90"/>
      <c r="H36" s="90"/>
      <c r="I36" s="90"/>
      <c r="J36" s="90"/>
      <c r="K36" s="90"/>
      <c r="L36" s="90"/>
      <c r="M36" s="90"/>
      <c r="N36" s="90"/>
      <c r="AI36" s="50" t="s">
        <v>163</v>
      </c>
    </row>
    <row r="37" spans="2:35" ht="13" x14ac:dyDescent="0.2">
      <c r="C37" s="90"/>
      <c r="D37" s="90"/>
      <c r="E37" s="90"/>
      <c r="F37" s="90"/>
      <c r="G37" s="90"/>
      <c r="H37" s="90"/>
      <c r="I37" s="90"/>
      <c r="J37" s="90"/>
      <c r="K37" s="90"/>
      <c r="L37" s="90"/>
      <c r="M37" s="90"/>
      <c r="N37" s="90"/>
      <c r="AI37" s="50" t="s">
        <v>164</v>
      </c>
    </row>
    <row r="38" spans="2:35" ht="13" x14ac:dyDescent="0.2">
      <c r="C38" s="90"/>
      <c r="D38" s="90"/>
      <c r="E38" s="90"/>
      <c r="F38" s="90"/>
      <c r="G38" s="90"/>
      <c r="H38" s="90"/>
      <c r="I38" s="90"/>
      <c r="J38" s="90"/>
      <c r="K38" s="90"/>
      <c r="L38" s="90"/>
      <c r="M38" s="90"/>
      <c r="N38" s="90"/>
      <c r="AI38" s="50" t="s">
        <v>165</v>
      </c>
    </row>
    <row r="39" spans="2:35" ht="13" x14ac:dyDescent="0.2">
      <c r="C39" s="90"/>
      <c r="D39" s="90"/>
      <c r="E39" s="90"/>
      <c r="F39" s="90"/>
      <c r="G39" s="90"/>
      <c r="H39" s="90"/>
      <c r="I39" s="90"/>
      <c r="J39" s="90"/>
      <c r="K39" s="90"/>
      <c r="L39" s="90"/>
      <c r="M39" s="90"/>
      <c r="N39" s="90"/>
      <c r="AI39" s="50" t="s">
        <v>166</v>
      </c>
    </row>
    <row r="40" spans="2:35" ht="13" x14ac:dyDescent="0.2">
      <c r="C40" s="90"/>
      <c r="AI40" s="50" t="s">
        <v>167</v>
      </c>
    </row>
    <row r="41" spans="2:35" ht="13" x14ac:dyDescent="0.2">
      <c r="B41" s="104" t="s">
        <v>287</v>
      </c>
      <c r="AI41" s="50" t="s">
        <v>168</v>
      </c>
    </row>
    <row r="42" spans="2:35" ht="13" x14ac:dyDescent="0.2">
      <c r="C42" s="103" t="s">
        <v>289</v>
      </c>
      <c r="AI42" s="50" t="s">
        <v>169</v>
      </c>
    </row>
    <row r="43" spans="2:35" ht="13" x14ac:dyDescent="0.2">
      <c r="C43" s="103" t="s">
        <v>282</v>
      </c>
      <c r="AI43" s="50" t="s">
        <v>170</v>
      </c>
    </row>
    <row r="44" spans="2:35" ht="13" x14ac:dyDescent="0.2">
      <c r="AI44" s="50" t="s">
        <v>171</v>
      </c>
    </row>
    <row r="45" spans="2:35" ht="20" customHeight="1" x14ac:dyDescent="0.2">
      <c r="J45" s="323" t="s">
        <v>285</v>
      </c>
      <c r="K45" s="324"/>
      <c r="L45" s="318" t="s">
        <v>286</v>
      </c>
      <c r="M45" s="318"/>
      <c r="N45" s="318" t="s">
        <v>290</v>
      </c>
      <c r="O45" s="318"/>
      <c r="P45" s="318"/>
      <c r="Q45" s="316" t="s">
        <v>197</v>
      </c>
      <c r="R45" s="316"/>
      <c r="S45" s="316"/>
      <c r="AI45" s="50" t="s">
        <v>172</v>
      </c>
    </row>
    <row r="46" spans="2:35" ht="22" customHeight="1" x14ac:dyDescent="0.2">
      <c r="D46" s="320" t="s">
        <v>283</v>
      </c>
      <c r="E46" s="320"/>
      <c r="F46" s="320"/>
      <c r="G46" s="320"/>
      <c r="H46" s="320"/>
      <c r="I46" s="320"/>
      <c r="J46" s="321"/>
      <c r="K46" s="321"/>
      <c r="L46" s="322">
        <v>3300</v>
      </c>
      <c r="M46" s="322"/>
      <c r="N46" s="319">
        <f>J46*L46</f>
        <v>0</v>
      </c>
      <c r="O46" s="319"/>
      <c r="P46" s="319"/>
      <c r="Q46" s="315">
        <f>SUM(N46:P47)</f>
        <v>0</v>
      </c>
      <c r="R46" s="316"/>
      <c r="S46" s="316"/>
      <c r="AI46" s="50" t="s">
        <v>173</v>
      </c>
    </row>
    <row r="47" spans="2:35" ht="22" customHeight="1" x14ac:dyDescent="0.2">
      <c r="D47" s="320" t="s">
        <v>284</v>
      </c>
      <c r="E47" s="320"/>
      <c r="F47" s="320"/>
      <c r="G47" s="320"/>
      <c r="H47" s="320"/>
      <c r="I47" s="320"/>
      <c r="J47" s="321"/>
      <c r="K47" s="321"/>
      <c r="L47" s="322">
        <v>1100</v>
      </c>
      <c r="M47" s="322"/>
      <c r="N47" s="319">
        <f>J47*L47</f>
        <v>0</v>
      </c>
      <c r="O47" s="319"/>
      <c r="P47" s="319"/>
      <c r="Q47" s="316"/>
      <c r="R47" s="316"/>
      <c r="S47" s="316"/>
      <c r="AI47" s="50" t="s">
        <v>174</v>
      </c>
    </row>
    <row r="48" spans="2:35" ht="13" x14ac:dyDescent="0.2">
      <c r="D48" s="90" t="s">
        <v>288</v>
      </c>
      <c r="AI48" s="50" t="s">
        <v>175</v>
      </c>
    </row>
    <row r="49" spans="3:23" ht="13" x14ac:dyDescent="0.2">
      <c r="D49" s="90"/>
    </row>
    <row r="50" spans="3:23" ht="13" x14ac:dyDescent="0.2">
      <c r="D50" s="90"/>
    </row>
    <row r="51" spans="3:23" ht="13" x14ac:dyDescent="0.2">
      <c r="D51" s="90"/>
    </row>
    <row r="52" spans="3:23" ht="13" x14ac:dyDescent="0.2">
      <c r="D52" s="90"/>
    </row>
    <row r="53" spans="3:23" ht="13" x14ac:dyDescent="0.2">
      <c r="C53" s="38" t="s">
        <v>294</v>
      </c>
      <c r="D53" s="90"/>
    </row>
    <row r="54" spans="3:23" ht="31.75" customHeight="1" x14ac:dyDescent="0.2">
      <c r="C54" s="91" t="s">
        <v>295</v>
      </c>
      <c r="D54" s="61"/>
      <c r="E54" s="61"/>
      <c r="F54" s="61"/>
      <c r="G54" s="61"/>
      <c r="H54" s="61"/>
      <c r="I54" s="61"/>
      <c r="J54" s="62"/>
      <c r="K54" s="62"/>
      <c r="L54" s="62"/>
      <c r="M54" s="62"/>
      <c r="N54" s="62"/>
      <c r="O54" s="62"/>
      <c r="P54" s="62"/>
      <c r="Q54" s="62"/>
      <c r="R54" s="62"/>
      <c r="S54" s="62"/>
      <c r="T54" s="62"/>
      <c r="U54" s="62"/>
      <c r="V54" s="62"/>
      <c r="W54" s="63"/>
    </row>
    <row r="55" spans="3:23" ht="15.65" customHeight="1" x14ac:dyDescent="0.2">
      <c r="C55" s="64"/>
      <c r="D55"/>
      <c r="E55"/>
      <c r="F55"/>
      <c r="G55"/>
      <c r="H55"/>
      <c r="I55"/>
      <c r="W55" s="65"/>
    </row>
    <row r="56" spans="3:23" ht="16" customHeight="1" x14ac:dyDescent="0.2">
      <c r="C56" s="64"/>
      <c r="D56" t="s">
        <v>230</v>
      </c>
      <c r="E56"/>
      <c r="F56"/>
      <c r="G56"/>
      <c r="H56"/>
      <c r="I56"/>
      <c r="W56" s="65"/>
    </row>
    <row r="57" spans="3:23" ht="18.649999999999999" customHeight="1" x14ac:dyDescent="0.2">
      <c r="C57" s="69"/>
      <c r="D57" s="95" t="s">
        <v>227</v>
      </c>
      <c r="E57" s="70"/>
      <c r="F57" s="70"/>
      <c r="G57" s="70"/>
      <c r="H57" s="70"/>
      <c r="I57" s="70"/>
      <c r="W57" s="65"/>
    </row>
    <row r="58" spans="3:23" ht="13" x14ac:dyDescent="0.2">
      <c r="C58" s="64"/>
      <c r="D58" s="95" t="s">
        <v>228</v>
      </c>
      <c r="E58"/>
      <c r="F58"/>
      <c r="G58"/>
      <c r="H58"/>
      <c r="I58"/>
      <c r="W58" s="65"/>
    </row>
    <row r="59" spans="3:23" ht="13.5" customHeight="1" x14ac:dyDescent="0.2">
      <c r="C59" s="64"/>
      <c r="D59" s="95" t="s">
        <v>229</v>
      </c>
      <c r="E59"/>
      <c r="F59"/>
      <c r="G59"/>
      <c r="H59"/>
      <c r="I59"/>
      <c r="W59" s="65"/>
    </row>
    <row r="60" spans="3:23" ht="13.5" customHeight="1" x14ac:dyDescent="0.2">
      <c r="C60" s="64"/>
      <c r="D60" s="95" t="s">
        <v>224</v>
      </c>
      <c r="E60"/>
      <c r="F60"/>
      <c r="G60"/>
      <c r="H60"/>
      <c r="I60"/>
      <c r="W60" s="65"/>
    </row>
    <row r="61" spans="3:23" ht="13.5" customHeight="1" x14ac:dyDescent="0.2">
      <c r="C61" s="64"/>
      <c r="D61" s="38" t="s">
        <v>225</v>
      </c>
      <c r="E61"/>
      <c r="F61"/>
      <c r="G61"/>
      <c r="H61"/>
      <c r="I61"/>
      <c r="W61" s="65"/>
    </row>
    <row r="62" spans="3:23" ht="13.5" customHeight="1" x14ac:dyDescent="0.2">
      <c r="C62" s="64"/>
      <c r="D62"/>
      <c r="E62"/>
      <c r="F62"/>
      <c r="G62"/>
      <c r="H62"/>
      <c r="I62"/>
      <c r="W62" s="65"/>
    </row>
    <row r="63" spans="3:23" ht="13.5" customHeight="1" x14ac:dyDescent="0.2">
      <c r="C63" s="64"/>
      <c r="E63"/>
      <c r="F63"/>
      <c r="G63" s="39"/>
      <c r="H63"/>
      <c r="I63"/>
      <c r="W63" s="65"/>
    </row>
    <row r="64" spans="3:23" ht="13.5" customHeight="1" x14ac:dyDescent="0.2">
      <c r="C64" s="64"/>
      <c r="E64"/>
      <c r="F64"/>
      <c r="G64"/>
      <c r="H64" s="39"/>
      <c r="I64"/>
      <c r="W64" s="65"/>
    </row>
    <row r="65" spans="3:23" ht="13.5" customHeight="1" x14ac:dyDescent="0.2">
      <c r="C65" s="64"/>
      <c r="E65"/>
      <c r="F65"/>
      <c r="G65"/>
      <c r="H65" s="39"/>
      <c r="I65"/>
      <c r="W65" s="65"/>
    </row>
    <row r="66" spans="3:23" ht="13.5" customHeight="1" x14ac:dyDescent="0.2">
      <c r="C66" s="64"/>
      <c r="E66"/>
      <c r="F66"/>
      <c r="G66"/>
      <c r="H66" s="39"/>
      <c r="I66"/>
      <c r="W66" s="65"/>
    </row>
    <row r="67" spans="3:23" ht="13.5" customHeight="1" x14ac:dyDescent="0.2">
      <c r="C67" s="64"/>
      <c r="E67"/>
      <c r="F67"/>
      <c r="G67"/>
      <c r="H67" s="39"/>
      <c r="I67"/>
      <c r="W67" s="65"/>
    </row>
    <row r="68" spans="3:23" ht="13.5" customHeight="1" x14ac:dyDescent="0.2">
      <c r="C68" s="64"/>
      <c r="E68"/>
      <c r="F68"/>
      <c r="G68"/>
      <c r="H68" s="39"/>
      <c r="I68"/>
      <c r="W68" s="65"/>
    </row>
    <row r="69" spans="3:23" ht="13.5" customHeight="1" x14ac:dyDescent="0.2">
      <c r="C69" s="64"/>
      <c r="E69"/>
      <c r="F69"/>
      <c r="G69"/>
      <c r="H69" s="39"/>
      <c r="I69"/>
      <c r="W69" s="65"/>
    </row>
    <row r="70" spans="3:23" ht="13.5" customHeight="1" x14ac:dyDescent="0.2">
      <c r="C70" s="64"/>
      <c r="E70"/>
      <c r="F70"/>
      <c r="G70"/>
      <c r="H70" s="39"/>
      <c r="I70"/>
      <c r="W70" s="65"/>
    </row>
    <row r="71" spans="3:23" ht="13.5" customHeight="1" x14ac:dyDescent="0.2">
      <c r="C71" s="64"/>
      <c r="E71"/>
      <c r="F71"/>
      <c r="G71"/>
      <c r="H71" s="39"/>
      <c r="I71"/>
      <c r="W71" s="65"/>
    </row>
    <row r="72" spans="3:23" ht="13.5" customHeight="1" x14ac:dyDescent="0.2">
      <c r="C72" s="64"/>
      <c r="E72"/>
      <c r="F72"/>
      <c r="G72"/>
      <c r="H72" s="39"/>
      <c r="I72"/>
      <c r="W72" s="65"/>
    </row>
    <row r="73" spans="3:23" ht="13.5" customHeight="1" x14ac:dyDescent="0.2">
      <c r="C73" s="64"/>
      <c r="E73"/>
      <c r="F73"/>
      <c r="G73"/>
      <c r="H73" s="39"/>
      <c r="I73"/>
      <c r="W73" s="65"/>
    </row>
    <row r="74" spans="3:23" ht="13.5" customHeight="1" x14ac:dyDescent="0.2">
      <c r="C74" s="64"/>
      <c r="E74"/>
      <c r="F74"/>
      <c r="G74"/>
      <c r="H74" s="39"/>
      <c r="I74"/>
      <c r="W74" s="65"/>
    </row>
    <row r="75" spans="3:23" ht="13.5" customHeight="1" x14ac:dyDescent="0.2">
      <c r="C75" s="64"/>
      <c r="E75"/>
      <c r="F75"/>
      <c r="G75"/>
      <c r="H75" s="39"/>
      <c r="I75"/>
      <c r="W75" s="65"/>
    </row>
    <row r="76" spans="3:23" ht="13.5" customHeight="1" x14ac:dyDescent="0.2">
      <c r="C76" s="64"/>
      <c r="E76"/>
      <c r="F76"/>
      <c r="G76"/>
      <c r="H76" s="39"/>
      <c r="I76"/>
      <c r="W76" s="65"/>
    </row>
    <row r="77" spans="3:23" ht="13.5" customHeight="1" x14ac:dyDescent="0.2">
      <c r="C77" s="64"/>
      <c r="E77"/>
      <c r="F77"/>
      <c r="G77"/>
      <c r="H77" s="39"/>
      <c r="I77"/>
      <c r="W77" s="65"/>
    </row>
    <row r="78" spans="3:23" ht="13.5" customHeight="1" x14ac:dyDescent="0.2">
      <c r="C78" s="64"/>
      <c r="E78"/>
      <c r="F78"/>
      <c r="G78"/>
      <c r="H78" s="39"/>
      <c r="I78"/>
      <c r="W78" s="65"/>
    </row>
    <row r="79" spans="3:23" ht="13.5" customHeight="1" x14ac:dyDescent="0.2">
      <c r="C79" s="64"/>
      <c r="E79"/>
      <c r="F79"/>
      <c r="G79"/>
      <c r="H79" s="39"/>
      <c r="I79"/>
      <c r="W79" s="65"/>
    </row>
    <row r="80" spans="3:23" ht="13.5" customHeight="1" x14ac:dyDescent="0.2">
      <c r="C80" s="64"/>
      <c r="E80"/>
      <c r="F80"/>
      <c r="G80"/>
      <c r="H80" s="39"/>
      <c r="I80"/>
      <c r="W80" s="65"/>
    </row>
    <row r="81" spans="3:23" ht="13.5" customHeight="1" x14ac:dyDescent="0.2">
      <c r="C81" s="64"/>
      <c r="E81"/>
      <c r="F81"/>
      <c r="G81"/>
      <c r="H81" s="39"/>
      <c r="I81"/>
      <c r="W81" s="65"/>
    </row>
    <row r="82" spans="3:23" ht="13.5" customHeight="1" x14ac:dyDescent="0.2">
      <c r="C82" s="64"/>
      <c r="E82"/>
      <c r="F82"/>
      <c r="G82"/>
      <c r="H82" s="39"/>
      <c r="I82"/>
      <c r="W82" s="65"/>
    </row>
    <row r="83" spans="3:23" ht="13.5" customHeight="1" x14ac:dyDescent="0.2">
      <c r="C83" s="64"/>
      <c r="E83"/>
      <c r="F83"/>
      <c r="G83"/>
      <c r="H83" s="39"/>
      <c r="I83"/>
      <c r="W83" s="65"/>
    </row>
    <row r="84" spans="3:23" ht="13.5" customHeight="1" x14ac:dyDescent="0.2">
      <c r="C84" s="64"/>
      <c r="E84"/>
      <c r="F84"/>
      <c r="G84"/>
      <c r="H84" s="39"/>
      <c r="I84"/>
      <c r="W84" s="65"/>
    </row>
    <row r="85" spans="3:23" ht="13.5" customHeight="1" x14ac:dyDescent="0.2">
      <c r="C85" s="64"/>
      <c r="E85"/>
      <c r="F85"/>
      <c r="G85"/>
      <c r="H85" s="39"/>
      <c r="I85"/>
      <c r="W85" s="65"/>
    </row>
    <row r="86" spans="3:23" ht="13.5" customHeight="1" x14ac:dyDescent="0.2">
      <c r="C86" s="64"/>
      <c r="E86"/>
      <c r="F86"/>
      <c r="G86"/>
      <c r="H86" s="39"/>
      <c r="I86"/>
      <c r="W86" s="65"/>
    </row>
    <row r="87" spans="3:23" ht="13.5" customHeight="1" x14ac:dyDescent="0.2">
      <c r="C87" s="64"/>
      <c r="E87"/>
      <c r="F87"/>
      <c r="G87"/>
      <c r="H87" s="39"/>
      <c r="I87"/>
      <c r="W87" s="65"/>
    </row>
    <row r="88" spans="3:23" ht="13.5" customHeight="1" x14ac:dyDescent="0.2">
      <c r="C88" s="64"/>
      <c r="E88"/>
      <c r="F88"/>
      <c r="G88"/>
      <c r="H88" s="39"/>
      <c r="I88"/>
      <c r="W88" s="65"/>
    </row>
    <row r="89" spans="3:23" ht="13.5" customHeight="1" x14ac:dyDescent="0.2">
      <c r="C89" s="64"/>
      <c r="E89"/>
      <c r="F89"/>
      <c r="G89"/>
      <c r="H89" s="39"/>
      <c r="I89"/>
      <c r="W89" s="65"/>
    </row>
    <row r="90" spans="3:23" ht="13.5" customHeight="1" x14ac:dyDescent="0.2">
      <c r="C90" s="64"/>
      <c r="E90"/>
      <c r="F90"/>
      <c r="G90"/>
      <c r="H90" s="39"/>
      <c r="I90"/>
      <c r="W90" s="65"/>
    </row>
    <row r="91" spans="3:23" ht="13.5" customHeight="1" x14ac:dyDescent="0.2">
      <c r="C91" s="64"/>
      <c r="E91"/>
      <c r="F91"/>
      <c r="G91"/>
      <c r="H91" s="39"/>
      <c r="I91"/>
      <c r="W91" s="65"/>
    </row>
    <row r="92" spans="3:23" ht="13.5" customHeight="1" x14ac:dyDescent="0.2">
      <c r="C92" s="64"/>
      <c r="E92"/>
      <c r="F92"/>
      <c r="G92"/>
      <c r="H92" s="39"/>
      <c r="I92"/>
      <c r="W92" s="65"/>
    </row>
    <row r="93" spans="3:23" ht="13.5" customHeight="1" x14ac:dyDescent="0.2">
      <c r="C93" s="64"/>
      <c r="E93"/>
      <c r="F93"/>
      <c r="G93"/>
      <c r="H93" s="39"/>
      <c r="I93"/>
      <c r="W93" s="65"/>
    </row>
    <row r="94" spans="3:23" ht="13.5" customHeight="1" x14ac:dyDescent="0.2">
      <c r="C94" s="64"/>
      <c r="E94"/>
      <c r="F94"/>
      <c r="G94"/>
      <c r="H94" s="39"/>
      <c r="I94"/>
      <c r="W94" s="65"/>
    </row>
    <row r="95" spans="3:23" ht="13.5" customHeight="1" x14ac:dyDescent="0.2">
      <c r="C95" s="64"/>
      <c r="E95"/>
      <c r="F95"/>
      <c r="G95"/>
      <c r="H95" s="39"/>
      <c r="I95"/>
      <c r="W95" s="65"/>
    </row>
    <row r="96" spans="3:23" ht="13.5" customHeight="1" x14ac:dyDescent="0.2">
      <c r="C96" s="64"/>
      <c r="E96"/>
      <c r="F96"/>
      <c r="G96"/>
      <c r="H96" s="39"/>
      <c r="I96"/>
      <c r="W96" s="65"/>
    </row>
    <row r="97" spans="3:23" ht="13.5" customHeight="1" x14ac:dyDescent="0.2">
      <c r="C97" s="64"/>
      <c r="E97"/>
      <c r="F97"/>
      <c r="G97"/>
      <c r="H97" s="39"/>
      <c r="I97"/>
      <c r="W97" s="65"/>
    </row>
    <row r="98" spans="3:23" ht="13.5" customHeight="1" x14ac:dyDescent="0.2">
      <c r="C98" s="64"/>
      <c r="E98"/>
      <c r="F98"/>
      <c r="G98"/>
      <c r="H98" s="39"/>
      <c r="I98"/>
      <c r="W98" s="65"/>
    </row>
    <row r="99" spans="3:23" ht="13.5" customHeight="1" x14ac:dyDescent="0.2">
      <c r="C99" s="64"/>
      <c r="E99"/>
      <c r="F99"/>
      <c r="G99"/>
      <c r="H99"/>
      <c r="I99"/>
      <c r="W99" s="65"/>
    </row>
    <row r="100" spans="3:23" ht="13.5" customHeight="1" x14ac:dyDescent="0.2">
      <c r="C100" s="64"/>
      <c r="E100"/>
      <c r="F100"/>
      <c r="G100"/>
      <c r="H100"/>
      <c r="I100"/>
      <c r="W100" s="65"/>
    </row>
    <row r="101" spans="3:23" ht="13.5" customHeight="1" x14ac:dyDescent="0.2">
      <c r="C101" s="64"/>
      <c r="E101"/>
      <c r="F101"/>
      <c r="G101"/>
      <c r="H101"/>
      <c r="I101"/>
      <c r="W101" s="65"/>
    </row>
    <row r="102" spans="3:23" ht="13.5" customHeight="1" x14ac:dyDescent="0.2">
      <c r="C102" s="64"/>
      <c r="E102"/>
      <c r="F102"/>
      <c r="G102"/>
      <c r="H102"/>
      <c r="I102"/>
      <c r="W102" s="65"/>
    </row>
    <row r="103" spans="3:23" ht="13.5" customHeight="1" x14ac:dyDescent="0.2">
      <c r="C103" s="64"/>
      <c r="E103"/>
      <c r="F103"/>
      <c r="G103"/>
      <c r="H103"/>
      <c r="I103"/>
      <c r="W103" s="65"/>
    </row>
    <row r="104" spans="3:23" ht="13.5" customHeight="1" x14ac:dyDescent="0.2">
      <c r="C104" s="64"/>
      <c r="E104"/>
      <c r="F104"/>
      <c r="G104"/>
      <c r="H104"/>
      <c r="I104"/>
      <c r="W104" s="65"/>
    </row>
    <row r="105" spans="3:23" ht="13.5" customHeight="1" x14ac:dyDescent="0.2">
      <c r="C105" s="66"/>
      <c r="W105" s="65"/>
    </row>
    <row r="106" spans="3:23" ht="13" x14ac:dyDescent="0.2">
      <c r="C106" s="66"/>
      <c r="W106" s="65"/>
    </row>
    <row r="107" spans="3:23" ht="13" x14ac:dyDescent="0.2">
      <c r="C107" s="66"/>
      <c r="W107" s="65"/>
    </row>
    <row r="108" spans="3:23" ht="13" x14ac:dyDescent="0.2">
      <c r="C108" s="67"/>
      <c r="D108" s="68"/>
      <c r="E108" s="68"/>
      <c r="F108" s="68"/>
      <c r="G108" s="68"/>
      <c r="H108" s="68"/>
      <c r="I108" s="68"/>
      <c r="J108" s="68"/>
      <c r="K108" s="68"/>
      <c r="L108" s="68"/>
      <c r="M108" s="68"/>
      <c r="N108" s="68"/>
      <c r="O108" s="68"/>
      <c r="P108" s="68"/>
      <c r="Q108" s="68"/>
      <c r="R108" s="68"/>
      <c r="S108" s="68"/>
      <c r="T108" s="68"/>
      <c r="U108" s="68"/>
      <c r="V108" s="68"/>
      <c r="W108" s="106"/>
    </row>
    <row r="109" spans="3:23" ht="9.65" customHeight="1" x14ac:dyDescent="0.2"/>
    <row r="110" spans="3:23" ht="8" customHeight="1" x14ac:dyDescent="0.2"/>
    <row r="111" spans="3:23" ht="13" x14ac:dyDescent="0.2"/>
    <row r="112" spans="3:23" ht="13" x14ac:dyDescent="0.2"/>
    <row r="113" ht="13" x14ac:dyDescent="0.2"/>
    <row r="114" ht="13" x14ac:dyDescent="0.2"/>
    <row r="115" ht="13" x14ac:dyDescent="0.2"/>
    <row r="116" ht="13" x14ac:dyDescent="0.2"/>
    <row r="117" ht="13" x14ac:dyDescent="0.2"/>
    <row r="118" ht="13" x14ac:dyDescent="0.2"/>
    <row r="119" ht="13" x14ac:dyDescent="0.2"/>
    <row r="120" ht="13" x14ac:dyDescent="0.2"/>
    <row r="121" ht="13" x14ac:dyDescent="0.2"/>
    <row r="122" ht="13" x14ac:dyDescent="0.2"/>
    <row r="123" ht="13" x14ac:dyDescent="0.2"/>
    <row r="124" ht="13" x14ac:dyDescent="0.2"/>
    <row r="125" ht="13" x14ac:dyDescent="0.2"/>
    <row r="126" ht="13" x14ac:dyDescent="0.2"/>
  </sheetData>
  <sheetProtection sheet="1" objects="1" scenarios="1"/>
  <mergeCells count="57">
    <mergeCell ref="Q46:S47"/>
    <mergeCell ref="Q45:S45"/>
    <mergeCell ref="A1:Y1"/>
    <mergeCell ref="N45:P45"/>
    <mergeCell ref="N46:P46"/>
    <mergeCell ref="N47:P47"/>
    <mergeCell ref="D46:I46"/>
    <mergeCell ref="D47:I47"/>
    <mergeCell ref="J46:K46"/>
    <mergeCell ref="J47:K47"/>
    <mergeCell ref="L45:M45"/>
    <mergeCell ref="L46:M46"/>
    <mergeCell ref="L47:M47"/>
    <mergeCell ref="J45:K45"/>
    <mergeCell ref="K6:S6"/>
    <mergeCell ref="T6:V6"/>
    <mergeCell ref="A2:V2"/>
    <mergeCell ref="R3:S3"/>
    <mergeCell ref="C6:E6"/>
    <mergeCell ref="F6:I6"/>
    <mergeCell ref="P3:Q3"/>
    <mergeCell ref="O12:S12"/>
    <mergeCell ref="O13:S13"/>
    <mergeCell ref="E12:G12"/>
    <mergeCell ref="E13:G13"/>
    <mergeCell ref="L12:M12"/>
    <mergeCell ref="L13:M13"/>
    <mergeCell ref="M8:T8"/>
    <mergeCell ref="L11:M11"/>
    <mergeCell ref="E11:G11"/>
    <mergeCell ref="I8:L8"/>
    <mergeCell ref="D19:N19"/>
    <mergeCell ref="O14:S14"/>
    <mergeCell ref="E14:G14"/>
    <mergeCell ref="L14:M14"/>
    <mergeCell ref="O19:S19"/>
    <mergeCell ref="O15:S15"/>
    <mergeCell ref="D15:M15"/>
    <mergeCell ref="O17:S17"/>
    <mergeCell ref="D17:M17"/>
    <mergeCell ref="D10:N10"/>
    <mergeCell ref="O10:T10"/>
    <mergeCell ref="O11:S11"/>
    <mergeCell ref="C25:I25"/>
    <mergeCell ref="J24:P24"/>
    <mergeCell ref="J25:P25"/>
    <mergeCell ref="Q26:S26"/>
    <mergeCell ref="Q24:S24"/>
    <mergeCell ref="C26:I26"/>
    <mergeCell ref="J26:P26"/>
    <mergeCell ref="Q25:S25"/>
    <mergeCell ref="Q23:S23"/>
    <mergeCell ref="J23:P23"/>
    <mergeCell ref="C23:I23"/>
    <mergeCell ref="F21:J21"/>
    <mergeCell ref="C24:I24"/>
    <mergeCell ref="K21:M21"/>
  </mergeCells>
  <phoneticPr fontId="14"/>
  <conditionalFormatting sqref="C24:S24">
    <cfRule type="expression" dxfId="5" priority="4">
      <formula>$K$21="別々"</formula>
    </cfRule>
  </conditionalFormatting>
  <conditionalFormatting sqref="C25:S26">
    <cfRule type="expression" dxfId="4" priority="5">
      <formula>$K$21="一緒"</formula>
    </cfRule>
  </conditionalFormatting>
  <conditionalFormatting sqref="J46:K47">
    <cfRule type="cellIs" dxfId="3" priority="1" operator="equal">
      <formula>""</formula>
    </cfRule>
  </conditionalFormatting>
  <conditionalFormatting sqref="N15">
    <cfRule type="cellIs" dxfId="2" priority="8" operator="greaterThanOrEqual">
      <formula>9</formula>
    </cfRule>
  </conditionalFormatting>
  <conditionalFormatting sqref="N17">
    <cfRule type="cellIs" dxfId="1" priority="7" operator="greaterThanOrEqual">
      <formula>9</formula>
    </cfRule>
  </conditionalFormatting>
  <conditionalFormatting sqref="T25:T26">
    <cfRule type="cellIs" dxfId="0" priority="6" operator="equal">
      <formula>$K$21="一緒"</formula>
    </cfRule>
  </conditionalFormatting>
  <dataValidations count="3">
    <dataValidation type="list" allowBlank="1" showInputMessage="1" showErrorMessage="1" sqref="K21:M21" xr:uid="{9813E1F7-6F9B-476B-BB78-C449ADF2976D}">
      <formula1>$AJ$1:$AJ$3</formula1>
    </dataValidation>
    <dataValidation type="list" allowBlank="1" showInputMessage="1" showErrorMessage="1" sqref="R3:S3" xr:uid="{6B969A0B-5558-422C-B123-D4B354B30BB7}">
      <formula1>"令和７,令和８"</formula1>
    </dataValidation>
    <dataValidation type="list" allowBlank="1" showInputMessage="1" showErrorMessage="1" sqref="F6:I6" xr:uid="{2536DA3F-080D-4A9F-A174-9C1069325D3D}">
      <formula1>$AI$1:$AI$49</formula1>
    </dataValidation>
  </dataValidations>
  <printOptions horizontalCentered="1"/>
  <pageMargins left="0.51181102362204722" right="0.43307086614173229" top="0.59055118110236227" bottom="0.35433070866141736" header="0.27559055118110237"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AJ22"/>
  <sheetViews>
    <sheetView workbookViewId="0">
      <selection activeCell="A2" sqref="A2"/>
    </sheetView>
  </sheetViews>
  <sheetFormatPr defaultColWidth="9" defaultRowHeight="13" x14ac:dyDescent="0.2"/>
  <cols>
    <col min="1" max="1" width="5.26953125" style="21" bestFit="1" customWidth="1"/>
    <col min="2" max="3" width="17.90625" style="21" customWidth="1"/>
    <col min="4" max="4" width="15.36328125" style="21" customWidth="1"/>
    <col min="5" max="5" width="16.90625" style="21" customWidth="1"/>
    <col min="6" max="7" width="14.6328125" style="21" customWidth="1"/>
    <col min="8" max="8" width="7.08984375" style="21" bestFit="1" customWidth="1"/>
    <col min="9" max="9" width="7.26953125" style="21" bestFit="1" customWidth="1"/>
    <col min="10" max="10" width="9.08984375" style="21" bestFit="1" customWidth="1"/>
    <col min="11" max="11" width="7.26953125" style="21" bestFit="1" customWidth="1"/>
    <col min="12" max="12" width="8.7265625" style="21" customWidth="1"/>
    <col min="13" max="13" width="7.26953125" style="21" bestFit="1" customWidth="1"/>
    <col min="14" max="14" width="9.08984375" style="21" bestFit="1" customWidth="1"/>
    <col min="15" max="15" width="7.26953125" style="21" bestFit="1" customWidth="1"/>
    <col min="16" max="16" width="9.08984375" style="21" bestFit="1" customWidth="1"/>
    <col min="17" max="20" width="7.7265625" style="21" customWidth="1"/>
    <col min="21" max="21" width="12" style="21" customWidth="1"/>
    <col min="22" max="22" width="7.7265625" style="21" customWidth="1"/>
    <col min="23" max="23" width="12.7265625" style="21" customWidth="1"/>
    <col min="24" max="24" width="7.7265625" style="21" customWidth="1"/>
    <col min="25" max="25" width="13.7265625" style="21" customWidth="1"/>
    <col min="26" max="26" width="7.7265625" style="21" customWidth="1"/>
    <col min="27" max="27" width="22" style="21" bestFit="1" customWidth="1"/>
    <col min="28" max="30" width="20" style="21" customWidth="1"/>
    <col min="31" max="16384" width="9" style="21"/>
  </cols>
  <sheetData>
    <row r="1" spans="1:36" s="16" customFormat="1" x14ac:dyDescent="0.2">
      <c r="B1" s="16" t="s">
        <v>63</v>
      </c>
      <c r="C1" s="16" t="s">
        <v>64</v>
      </c>
      <c r="D1" s="16" t="s">
        <v>113</v>
      </c>
      <c r="E1" s="16" t="s">
        <v>65</v>
      </c>
      <c r="F1" s="16" t="s">
        <v>66</v>
      </c>
      <c r="G1" s="16" t="s">
        <v>68</v>
      </c>
      <c r="H1" s="16" t="s">
        <v>70</v>
      </c>
      <c r="I1" s="16" t="s">
        <v>74</v>
      </c>
      <c r="J1" s="16" t="s">
        <v>72</v>
      </c>
      <c r="K1" s="16" t="s">
        <v>76</v>
      </c>
      <c r="L1" s="16" t="s">
        <v>71</v>
      </c>
      <c r="M1" s="16" t="s">
        <v>75</v>
      </c>
      <c r="N1" s="16" t="s">
        <v>73</v>
      </c>
      <c r="O1" s="16" t="s">
        <v>77</v>
      </c>
      <c r="P1" s="16" t="s">
        <v>67</v>
      </c>
      <c r="Q1" s="16" t="s">
        <v>222</v>
      </c>
      <c r="R1" s="16" t="s">
        <v>195</v>
      </c>
      <c r="S1" s="16" t="s">
        <v>196</v>
      </c>
      <c r="T1" s="16" t="s">
        <v>197</v>
      </c>
      <c r="U1" s="16" t="s">
        <v>199</v>
      </c>
      <c r="V1" s="16" t="s">
        <v>200</v>
      </c>
      <c r="W1" s="16" t="s">
        <v>198</v>
      </c>
      <c r="X1" s="16" t="s">
        <v>201</v>
      </c>
      <c r="Y1" s="16" t="s">
        <v>195</v>
      </c>
      <c r="Z1" s="16" t="s">
        <v>202</v>
      </c>
      <c r="AA1" s="16" t="s">
        <v>196</v>
      </c>
      <c r="AB1" s="16" t="s">
        <v>87</v>
      </c>
      <c r="AC1" s="16" t="s">
        <v>88</v>
      </c>
      <c r="AD1" s="16" t="s">
        <v>89</v>
      </c>
      <c r="AF1" s="16" t="s">
        <v>283</v>
      </c>
      <c r="AG1" s="16" t="s">
        <v>292</v>
      </c>
      <c r="AH1" s="16" t="s">
        <v>291</v>
      </c>
      <c r="AI1" s="16" t="s">
        <v>293</v>
      </c>
      <c r="AJ1" s="16" t="s">
        <v>197</v>
      </c>
    </row>
    <row r="2" spans="1:36" s="16" customFormat="1" x14ac:dyDescent="0.2">
      <c r="A2" s="16" t="s">
        <v>78</v>
      </c>
      <c r="B2" s="16">
        <f>'１．申込用紙'!R6</f>
        <v>0</v>
      </c>
      <c r="C2" s="16">
        <f>'１．申込用紙'!D5</f>
        <v>0</v>
      </c>
      <c r="D2" s="16" t="str">
        <f>'１．申込用紙'!W6</f>
        <v/>
      </c>
      <c r="E2" s="16">
        <f>'１．申込用紙'!D16</f>
        <v>0</v>
      </c>
      <c r="F2" s="16">
        <f>'１．申込用紙'!N16</f>
        <v>0</v>
      </c>
      <c r="G2" s="16">
        <f>'１．申込用紙'!D51</f>
        <v>0</v>
      </c>
      <c r="H2" s="16">
        <f>COUNTIFS('１．申込用紙'!$N$35:$N$50,"高１",'１．申込用紙'!$O$35:$O$50,"Ｋ１")</f>
        <v>0</v>
      </c>
      <c r="I2" s="16">
        <f>COUNTIFS('１．申込用紙'!$N$35:$N$50,"高１",'１．申込用紙'!$O$35:$O$50,"ＷＫ１")</f>
        <v>0</v>
      </c>
      <c r="J2" s="16">
        <f>COUNTIFS('１．申込用紙'!$N$35:$N$50,"高１",'１．申込用紙'!$O$35:$O$50,"Ｃ１")</f>
        <v>0</v>
      </c>
      <c r="K2" s="16">
        <f>COUNTIFS('１．申込用紙'!$N$35:$N$50,"高１",'１．申込用紙'!$O$35:$O$50,"ＷＣ１")</f>
        <v>0</v>
      </c>
      <c r="L2" s="16">
        <f>COUNTIFS('１．申込用紙'!$N$35:$N$50,"高２",'１．申込用紙'!$O$35:$O$50,"Ｋ１")</f>
        <v>0</v>
      </c>
      <c r="M2" s="16">
        <f>COUNTIFS('１．申込用紙'!$N$35:$N$50,"高２",'１．申込用紙'!$O$35:$O$50,"ＷＫ１")</f>
        <v>0</v>
      </c>
      <c r="N2" s="16">
        <f>COUNTIFS('１．申込用紙'!$N$35:$N$50,"高２",'１．申込用紙'!$O$35:$O$50,"Ｃ１")</f>
        <v>0</v>
      </c>
      <c r="O2" s="16">
        <f>COUNTIFS('１．申込用紙'!$N$35:$N$50,"高２",'１．申込用紙'!$O$35:$O$50,"ＷＣ１")</f>
        <v>0</v>
      </c>
      <c r="P2" s="16">
        <f>'１．申込用紙'!I51</f>
        <v>0</v>
      </c>
      <c r="Q2" s="16" t="str">
        <f>'１．申込用紙'!W25</f>
        <v>NG</v>
      </c>
      <c r="R2" s="79">
        <f>'２．参加料一覧表（参加校用）'!O15</f>
        <v>0</v>
      </c>
      <c r="S2" s="79">
        <f>'２．参加料一覧表（参加校用）'!O17</f>
        <v>0</v>
      </c>
      <c r="T2" s="79">
        <f>'２．参加料一覧表（参加校用）'!O19</f>
        <v>0</v>
      </c>
      <c r="U2" s="75" t="str">
        <f>'２．参加料一覧表（参加校用）'!K21</f>
        <v>一緒</v>
      </c>
      <c r="V2" s="75">
        <f>'２．参加料一覧表（参加校用）'!J24</f>
        <v>0</v>
      </c>
      <c r="W2" s="79" t="str">
        <f>'２．参加料一覧表（参加校用）'!Q24</f>
        <v/>
      </c>
      <c r="X2" s="75">
        <f>'２．参加料一覧表（参加校用）'!J25</f>
        <v>0</v>
      </c>
      <c r="Y2" s="79" t="str">
        <f>'２．参加料一覧表（参加校用）'!Q25</f>
        <v/>
      </c>
      <c r="Z2" s="75">
        <f>'２．参加料一覧表（参加校用）'!J26</f>
        <v>0</v>
      </c>
      <c r="AA2" s="79" t="str">
        <f>'２．参加料一覧表（参加校用）'!Q26</f>
        <v/>
      </c>
      <c r="AB2" s="16" t="str">
        <f>'１．申込用紙'!W18</f>
        <v>＠</v>
      </c>
      <c r="AC2" s="16" t="str">
        <f>'１．申込用紙'!W19</f>
        <v>＠</v>
      </c>
      <c r="AD2" s="16" t="str">
        <f>'１．申込用紙'!W9</f>
        <v>＠</v>
      </c>
      <c r="AF2" s="16">
        <f>'２．参加料一覧表（参加校用）'!J46</f>
        <v>0</v>
      </c>
      <c r="AG2" s="105">
        <f>'２．参加料一覧表（参加校用）'!N46</f>
        <v>0</v>
      </c>
      <c r="AH2" s="16">
        <f>'２．参加料一覧表（参加校用）'!J47</f>
        <v>0</v>
      </c>
      <c r="AI2" s="105">
        <f>'２．参加料一覧表（参加校用）'!N47</f>
        <v>0</v>
      </c>
      <c r="AJ2" s="105">
        <f>'２．参加料一覧表（参加校用）'!Q46</f>
        <v>0</v>
      </c>
    </row>
    <row r="3" spans="1:36" x14ac:dyDescent="0.2">
      <c r="B3" s="16" t="str">
        <f>'１．申込用紙'!Y5</f>
        <v>県</v>
      </c>
      <c r="H3" s="21">
        <f>SUM(H2:O2)</f>
        <v>0</v>
      </c>
      <c r="I3" s="21" t="s">
        <v>114</v>
      </c>
    </row>
    <row r="6" spans="1:36" x14ac:dyDescent="0.2">
      <c r="B6" s="16" t="s">
        <v>90</v>
      </c>
      <c r="C6" s="16" t="s">
        <v>91</v>
      </c>
      <c r="D6" s="16" t="s">
        <v>7</v>
      </c>
      <c r="E6" s="16" t="s">
        <v>1</v>
      </c>
      <c r="F6" s="16" t="s">
        <v>92</v>
      </c>
      <c r="G6" s="16" t="s">
        <v>60</v>
      </c>
      <c r="H6" s="16" t="s">
        <v>30</v>
      </c>
      <c r="I6" s="16" t="s">
        <v>31</v>
      </c>
      <c r="J6" s="16" t="s">
        <v>46</v>
      </c>
      <c r="K6" s="16" t="s">
        <v>101</v>
      </c>
      <c r="L6" s="21" t="s">
        <v>112</v>
      </c>
    </row>
    <row r="7" spans="1:36" x14ac:dyDescent="0.2">
      <c r="A7" s="21">
        <v>1</v>
      </c>
      <c r="B7" s="16">
        <f>'１．申込用紙'!C29</f>
        <v>0</v>
      </c>
      <c r="C7" s="16">
        <f>'１．申込用紙'!F29</f>
        <v>0</v>
      </c>
      <c r="D7" s="22">
        <f>'１．申込用紙'!J29</f>
        <v>0</v>
      </c>
      <c r="E7" s="16">
        <f>'１．申込用紙'!M29</f>
        <v>0</v>
      </c>
      <c r="F7" s="16">
        <f>'１．申込用紙'!N29</f>
        <v>0</v>
      </c>
      <c r="G7" s="20">
        <f>'１．申込用紙'!P29</f>
        <v>0</v>
      </c>
      <c r="H7" s="16">
        <f>'１．申込用紙'!R29</f>
        <v>0</v>
      </c>
      <c r="I7" s="16">
        <f>'１．申込用紙'!S29</f>
        <v>0</v>
      </c>
      <c r="J7" s="16">
        <f>'１．申込用紙'!T29</f>
        <v>0</v>
      </c>
      <c r="K7" s="21">
        <f>'１．申込用紙'!$D$5</f>
        <v>0</v>
      </c>
      <c r="L7" s="21">
        <f>$B$2</f>
        <v>0</v>
      </c>
    </row>
    <row r="8" spans="1:36" x14ac:dyDescent="0.2">
      <c r="A8" s="21">
        <v>2</v>
      </c>
      <c r="B8" s="16">
        <f>'１．申込用紙'!C30</f>
        <v>0</v>
      </c>
      <c r="C8" s="16">
        <f>'１．申込用紙'!F30</f>
        <v>0</v>
      </c>
      <c r="D8" s="22">
        <f>'１．申込用紙'!J30</f>
        <v>0</v>
      </c>
      <c r="E8" s="16">
        <f>'１．申込用紙'!M30</f>
        <v>0</v>
      </c>
      <c r="F8" s="16">
        <f>'１．申込用紙'!N30</f>
        <v>0</v>
      </c>
      <c r="G8" s="20">
        <f>'１．申込用紙'!P30</f>
        <v>0</v>
      </c>
      <c r="H8" s="16">
        <f>'１．申込用紙'!R30</f>
        <v>0</v>
      </c>
      <c r="I8" s="16">
        <f>'１．申込用紙'!S30</f>
        <v>0</v>
      </c>
      <c r="J8" s="16">
        <f>'１．申込用紙'!T30</f>
        <v>0</v>
      </c>
      <c r="K8" s="21">
        <f>'１．申込用紙'!$D$5</f>
        <v>0</v>
      </c>
      <c r="L8" s="21">
        <f t="shared" ref="L8:L9" si="0">$B$2</f>
        <v>0</v>
      </c>
    </row>
    <row r="9" spans="1:36" x14ac:dyDescent="0.2">
      <c r="A9" s="21">
        <v>3</v>
      </c>
      <c r="B9" s="16">
        <f>'１．申込用紙'!C31</f>
        <v>0</v>
      </c>
      <c r="C9" s="16">
        <f>'１．申込用紙'!F31</f>
        <v>0</v>
      </c>
      <c r="D9" s="22">
        <f>'１．申込用紙'!J31</f>
        <v>0</v>
      </c>
      <c r="E9" s="16">
        <f>'１．申込用紙'!M31</f>
        <v>0</v>
      </c>
      <c r="F9" s="16">
        <f>'１．申込用紙'!N31</f>
        <v>0</v>
      </c>
      <c r="G9" s="20">
        <f>'１．申込用紙'!P31</f>
        <v>0</v>
      </c>
      <c r="H9" s="16">
        <f>'１．申込用紙'!R31</f>
        <v>0</v>
      </c>
      <c r="I9" s="16">
        <f>'１．申込用紙'!S31</f>
        <v>0</v>
      </c>
      <c r="J9" s="16">
        <f>'１．申込用紙'!T31</f>
        <v>0</v>
      </c>
      <c r="K9" s="21">
        <f>'１．申込用紙'!$D$5</f>
        <v>0</v>
      </c>
      <c r="L9" s="21">
        <f t="shared" si="0"/>
        <v>0</v>
      </c>
    </row>
    <row r="12" spans="1:36" x14ac:dyDescent="0.2">
      <c r="B12" s="16" t="s">
        <v>90</v>
      </c>
      <c r="C12" s="16" t="s">
        <v>91</v>
      </c>
      <c r="D12" s="16" t="s">
        <v>7</v>
      </c>
      <c r="E12" s="16" t="s">
        <v>1</v>
      </c>
      <c r="F12" s="16" t="s">
        <v>2</v>
      </c>
      <c r="G12" s="16" t="s">
        <v>48</v>
      </c>
      <c r="H12" s="16" t="s">
        <v>11</v>
      </c>
      <c r="I12" s="16" t="s">
        <v>46</v>
      </c>
      <c r="J12" s="16" t="s">
        <v>101</v>
      </c>
      <c r="K12" s="21" t="s">
        <v>112</v>
      </c>
      <c r="L12" s="21" t="s">
        <v>240</v>
      </c>
    </row>
    <row r="13" spans="1:36" x14ac:dyDescent="0.2">
      <c r="A13" s="21">
        <v>1</v>
      </c>
      <c r="B13" s="16">
        <f>'１．申込用紙'!C35</f>
        <v>0</v>
      </c>
      <c r="C13" s="16">
        <f>'１．申込用紙'!F35</f>
        <v>0</v>
      </c>
      <c r="D13" s="22">
        <f>'１．申込用紙'!J35</f>
        <v>0</v>
      </c>
      <c r="E13" s="16">
        <f>'１．申込用紙'!M35</f>
        <v>0</v>
      </c>
      <c r="F13" s="16">
        <f>'１．申込用紙'!N35</f>
        <v>0</v>
      </c>
      <c r="G13" s="16">
        <f>'１．申込用紙'!O35</f>
        <v>0</v>
      </c>
      <c r="H13" s="20">
        <f>'１．申込用紙'!P35</f>
        <v>0</v>
      </c>
      <c r="I13" s="16">
        <f>'１．申込用紙'!R35</f>
        <v>0</v>
      </c>
      <c r="J13" s="21">
        <f>'１．申込用紙'!$D$5</f>
        <v>0</v>
      </c>
      <c r="K13" s="21">
        <f t="shared" ref="K13:K22" si="1">$B$2</f>
        <v>0</v>
      </c>
      <c r="L13" s="21" t="str">
        <f>D2&amp;"【"&amp;K13&amp;"】"</f>
        <v>【0】</v>
      </c>
    </row>
    <row r="14" spans="1:36" x14ac:dyDescent="0.2">
      <c r="A14" s="21">
        <v>2</v>
      </c>
      <c r="B14" s="16">
        <f>'１．申込用紙'!C36</f>
        <v>0</v>
      </c>
      <c r="C14" s="16">
        <f>'１．申込用紙'!F36</f>
        <v>0</v>
      </c>
      <c r="D14" s="22">
        <f>'１．申込用紙'!J36</f>
        <v>0</v>
      </c>
      <c r="E14" s="16">
        <f>'１．申込用紙'!M36</f>
        <v>0</v>
      </c>
      <c r="F14" s="16">
        <f>'１．申込用紙'!N36</f>
        <v>0</v>
      </c>
      <c r="G14" s="16">
        <f>'１．申込用紙'!O36</f>
        <v>0</v>
      </c>
      <c r="H14" s="20">
        <f>'１．申込用紙'!P36</f>
        <v>0</v>
      </c>
      <c r="I14" s="16">
        <f>'１．申込用紙'!R36</f>
        <v>0</v>
      </c>
      <c r="J14" s="21">
        <f>'１．申込用紙'!$D$5</f>
        <v>0</v>
      </c>
      <c r="K14" s="21">
        <f t="shared" si="1"/>
        <v>0</v>
      </c>
    </row>
    <row r="15" spans="1:36" x14ac:dyDescent="0.2">
      <c r="A15" s="21">
        <v>3</v>
      </c>
      <c r="B15" s="16">
        <f>'１．申込用紙'!C37</f>
        <v>0</v>
      </c>
      <c r="C15" s="16">
        <f>'１．申込用紙'!F37</f>
        <v>0</v>
      </c>
      <c r="D15" s="22">
        <f>'１．申込用紙'!J37</f>
        <v>0</v>
      </c>
      <c r="E15" s="16">
        <f>'１．申込用紙'!M37</f>
        <v>0</v>
      </c>
      <c r="F15" s="16">
        <f>'１．申込用紙'!N37</f>
        <v>0</v>
      </c>
      <c r="G15" s="16">
        <f>'１．申込用紙'!O37</f>
        <v>0</v>
      </c>
      <c r="H15" s="20">
        <f>'１．申込用紙'!P37</f>
        <v>0</v>
      </c>
      <c r="I15" s="16">
        <f>'１．申込用紙'!R37</f>
        <v>0</v>
      </c>
      <c r="J15" s="21">
        <f>'１．申込用紙'!$D$5</f>
        <v>0</v>
      </c>
      <c r="K15" s="21">
        <f t="shared" si="1"/>
        <v>0</v>
      </c>
    </row>
    <row r="16" spans="1:36" x14ac:dyDescent="0.2">
      <c r="A16" s="21">
        <v>4</v>
      </c>
      <c r="B16" s="16">
        <f>'１．申込用紙'!C38</f>
        <v>0</v>
      </c>
      <c r="C16" s="16">
        <f>'１．申込用紙'!F38</f>
        <v>0</v>
      </c>
      <c r="D16" s="22">
        <f>'１．申込用紙'!J38</f>
        <v>0</v>
      </c>
      <c r="E16" s="16">
        <f>'１．申込用紙'!M38</f>
        <v>0</v>
      </c>
      <c r="F16" s="16">
        <f>'１．申込用紙'!N38</f>
        <v>0</v>
      </c>
      <c r="G16" s="16">
        <f>'１．申込用紙'!O38</f>
        <v>0</v>
      </c>
      <c r="H16" s="20">
        <f>'１．申込用紙'!P38</f>
        <v>0</v>
      </c>
      <c r="I16" s="16">
        <f>'１．申込用紙'!R38</f>
        <v>0</v>
      </c>
      <c r="J16" s="21">
        <f>'１．申込用紙'!$D$5</f>
        <v>0</v>
      </c>
      <c r="K16" s="21">
        <f t="shared" si="1"/>
        <v>0</v>
      </c>
    </row>
    <row r="17" spans="1:11" x14ac:dyDescent="0.2">
      <c r="A17" s="21">
        <v>5</v>
      </c>
      <c r="B17" s="16">
        <f>'１．申込用紙'!C39</f>
        <v>0</v>
      </c>
      <c r="C17" s="16">
        <f>'１．申込用紙'!F39</f>
        <v>0</v>
      </c>
      <c r="D17" s="22">
        <f>'１．申込用紙'!J39</f>
        <v>0</v>
      </c>
      <c r="E17" s="16">
        <f>'１．申込用紙'!M39</f>
        <v>0</v>
      </c>
      <c r="F17" s="16">
        <f>'１．申込用紙'!N39</f>
        <v>0</v>
      </c>
      <c r="G17" s="16">
        <f>'１．申込用紙'!O39</f>
        <v>0</v>
      </c>
      <c r="H17" s="20">
        <f>'１．申込用紙'!P39</f>
        <v>0</v>
      </c>
      <c r="I17" s="16">
        <f>'１．申込用紙'!R39</f>
        <v>0</v>
      </c>
      <c r="J17" s="21">
        <f>'１．申込用紙'!$D$5</f>
        <v>0</v>
      </c>
      <c r="K17" s="21">
        <f t="shared" si="1"/>
        <v>0</v>
      </c>
    </row>
    <row r="18" spans="1:11" x14ac:dyDescent="0.2">
      <c r="A18" s="21">
        <v>6</v>
      </c>
      <c r="B18" s="16">
        <f>'１．申込用紙'!C40</f>
        <v>0</v>
      </c>
      <c r="C18" s="16">
        <f>'１．申込用紙'!F40</f>
        <v>0</v>
      </c>
      <c r="D18" s="22">
        <f>'１．申込用紙'!J40</f>
        <v>0</v>
      </c>
      <c r="E18" s="16">
        <f>'１．申込用紙'!M40</f>
        <v>0</v>
      </c>
      <c r="F18" s="16">
        <f>'１．申込用紙'!N40</f>
        <v>0</v>
      </c>
      <c r="G18" s="16">
        <f>'１．申込用紙'!O40</f>
        <v>0</v>
      </c>
      <c r="H18" s="20">
        <f>'１．申込用紙'!P40</f>
        <v>0</v>
      </c>
      <c r="I18" s="16">
        <f>'１．申込用紙'!R40</f>
        <v>0</v>
      </c>
      <c r="J18" s="21">
        <f>'１．申込用紙'!$D$5</f>
        <v>0</v>
      </c>
      <c r="K18" s="21">
        <f t="shared" si="1"/>
        <v>0</v>
      </c>
    </row>
    <row r="19" spans="1:11" x14ac:dyDescent="0.2">
      <c r="A19" s="21">
        <v>7</v>
      </c>
      <c r="B19" s="16">
        <f>'１．申込用紙'!C41</f>
        <v>0</v>
      </c>
      <c r="C19" s="16">
        <f>'１．申込用紙'!F41</f>
        <v>0</v>
      </c>
      <c r="D19" s="22">
        <f>'１．申込用紙'!J41</f>
        <v>0</v>
      </c>
      <c r="E19" s="16">
        <f>'１．申込用紙'!M41</f>
        <v>0</v>
      </c>
      <c r="F19" s="16">
        <f>'１．申込用紙'!N41</f>
        <v>0</v>
      </c>
      <c r="G19" s="16">
        <f>'１．申込用紙'!O41</f>
        <v>0</v>
      </c>
      <c r="H19" s="20">
        <f>'１．申込用紙'!P41</f>
        <v>0</v>
      </c>
      <c r="I19" s="16">
        <f>'１．申込用紙'!R41</f>
        <v>0</v>
      </c>
      <c r="J19" s="21">
        <f>'１．申込用紙'!$D$5</f>
        <v>0</v>
      </c>
      <c r="K19" s="21">
        <f t="shared" si="1"/>
        <v>0</v>
      </c>
    </row>
    <row r="20" spans="1:11" x14ac:dyDescent="0.2">
      <c r="A20" s="21">
        <v>8</v>
      </c>
      <c r="B20" s="16">
        <f>'１．申込用紙'!C42</f>
        <v>0</v>
      </c>
      <c r="C20" s="16">
        <f>'１．申込用紙'!F42</f>
        <v>0</v>
      </c>
      <c r="D20" s="22">
        <f>'１．申込用紙'!J42</f>
        <v>0</v>
      </c>
      <c r="E20" s="16">
        <f>'１．申込用紙'!M42</f>
        <v>0</v>
      </c>
      <c r="F20" s="16">
        <f>'１．申込用紙'!N42</f>
        <v>0</v>
      </c>
      <c r="G20" s="16">
        <f>'１．申込用紙'!O42</f>
        <v>0</v>
      </c>
      <c r="H20" s="20">
        <f>'１．申込用紙'!P42</f>
        <v>0</v>
      </c>
      <c r="I20" s="16">
        <f>'１．申込用紙'!R42</f>
        <v>0</v>
      </c>
      <c r="J20" s="21">
        <f>'１．申込用紙'!$D$5</f>
        <v>0</v>
      </c>
      <c r="K20" s="21">
        <f t="shared" si="1"/>
        <v>0</v>
      </c>
    </row>
    <row r="21" spans="1:11" x14ac:dyDescent="0.2">
      <c r="A21" s="21">
        <v>9</v>
      </c>
      <c r="B21" s="16">
        <f>'１．申込用紙'!C43</f>
        <v>0</v>
      </c>
      <c r="C21" s="16">
        <f>'１．申込用紙'!F43</f>
        <v>0</v>
      </c>
      <c r="D21" s="22">
        <f>'１．申込用紙'!J43</f>
        <v>0</v>
      </c>
      <c r="E21" s="16">
        <f>'１．申込用紙'!M43</f>
        <v>0</v>
      </c>
      <c r="F21" s="16">
        <f>'１．申込用紙'!N43</f>
        <v>0</v>
      </c>
      <c r="G21" s="16">
        <f>'１．申込用紙'!O43</f>
        <v>0</v>
      </c>
      <c r="H21" s="20">
        <f>'１．申込用紙'!P43</f>
        <v>0</v>
      </c>
      <c r="I21" s="16">
        <f>'１．申込用紙'!R43</f>
        <v>0</v>
      </c>
      <c r="J21" s="21">
        <f>'１．申込用紙'!$D$5</f>
        <v>0</v>
      </c>
      <c r="K21" s="21">
        <f t="shared" si="1"/>
        <v>0</v>
      </c>
    </row>
    <row r="22" spans="1:11" x14ac:dyDescent="0.2">
      <c r="A22" s="21">
        <v>10</v>
      </c>
      <c r="B22" s="16">
        <f>'１．申込用紙'!C44</f>
        <v>0</v>
      </c>
      <c r="C22" s="16">
        <f>'１．申込用紙'!F44</f>
        <v>0</v>
      </c>
      <c r="D22" s="22">
        <f>'１．申込用紙'!J44</f>
        <v>0</v>
      </c>
      <c r="E22" s="16">
        <f>'１．申込用紙'!M44</f>
        <v>0</v>
      </c>
      <c r="F22" s="16">
        <f>'１．申込用紙'!N44</f>
        <v>0</v>
      </c>
      <c r="G22" s="16">
        <f>'１．申込用紙'!O44</f>
        <v>0</v>
      </c>
      <c r="H22" s="20">
        <f>'１．申込用紙'!P44</f>
        <v>0</v>
      </c>
      <c r="I22" s="16">
        <f>'１．申込用紙'!R44</f>
        <v>0</v>
      </c>
      <c r="J22" s="21">
        <f>'１．申込用紙'!$D$5</f>
        <v>0</v>
      </c>
      <c r="K22" s="21">
        <f t="shared" si="1"/>
        <v>0</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注意事項</vt:lpstr>
      <vt:lpstr>１．申込用紙</vt:lpstr>
      <vt:lpstr>２．参加料一覧表（参加校用）</vt:lpstr>
      <vt:lpstr>集計</vt:lpstr>
      <vt:lpstr>'１．申込用紙'!Print_Area</vt:lpstr>
      <vt:lpstr>'２．参加料一覧表（参加校用）'!Print_Area</vt:lpstr>
      <vt:lpstr>注意事項!Print_Area</vt:lpstr>
      <vt:lpstr>学年</vt:lpstr>
      <vt:lpstr>監督引率</vt:lpstr>
      <vt:lpstr>種目</vt:lpstr>
      <vt:lpstr>女</vt:lpstr>
      <vt:lpstr>審判免許</vt:lpstr>
      <vt:lpstr>性別</vt:lpstr>
      <vt:lpstr>船舶免許</vt:lpstr>
      <vt:lpstr>男</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和歌山県教育委員会</dc:creator>
  <cp:lastModifiedBy>丸山 一馬</cp:lastModifiedBy>
  <cp:lastPrinted>2026-01-16T01:52:32Z</cp:lastPrinted>
  <dcterms:created xsi:type="dcterms:W3CDTF">2010-10-16T02:29:15Z</dcterms:created>
  <dcterms:modified xsi:type="dcterms:W3CDTF">2026-02-02T00:17:17Z</dcterms:modified>
</cp:coreProperties>
</file>